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vazza_M\Desktop\01_FSN_2020\MC Mobilità\"/>
    </mc:Choice>
  </mc:AlternateContent>
  <xr:revisionPtr revIDLastSave="0" documentId="13_ncr:1_{EF514564-FA22-48E4-9FAC-376E956663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intesi" sheetId="9" r:id="rId1"/>
    <sheet name="ricoveri privati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_FK_31c">[1]VALORI!$C$45</definedName>
    <definedName name="A_infantile">'[2]TABELLE CALCOLO'!$CW$5:$CW$25</definedName>
    <definedName name="A_infantile_pesi">'[2]TABELLE CALCOLO'!$CU$5:$CU$25</definedName>
    <definedName name="A_KF_1">[2]VALORI!$C$13</definedName>
    <definedName name="A_KF_10">[2]VALORI!$C$14</definedName>
    <definedName name="A_KF_11">[2]VALORI!$C$15</definedName>
    <definedName name="A_KF_12">[2]VALORI!$C$16</definedName>
    <definedName name="A_KF_2">[2]VALORI!$C$20</definedName>
    <definedName name="A_KF_21">[2]VALORI!$C$21</definedName>
    <definedName name="A_KF_22">[2]VALORI!$C$25</definedName>
    <definedName name="A_KF_220">[2]VALORI!$C$26</definedName>
    <definedName name="A_KF_221">[2]VALORI!$C$30</definedName>
    <definedName name="A_KF_2211">[2]VALORI!$C$29</definedName>
    <definedName name="A_KF_222">[2]VALORI!$C$32</definedName>
    <definedName name="A_KF_223">[2]VALORI!$C$31</definedName>
    <definedName name="A_KF_224">[2]VALORI!$C$33</definedName>
    <definedName name="A_KF_23">[2]VALORI!$C$22</definedName>
    <definedName name="A_KF_23C">[2]VALORI!$C$24</definedName>
    <definedName name="A_KF_24">[2]VALORI!$C$35</definedName>
    <definedName name="A_KF_2411">[2]VALORI!$C$34</definedName>
    <definedName name="A_KF_25">[2]VALORI!$C$36</definedName>
    <definedName name="A_KF_26">[2]VALORI!$C$37</definedName>
    <definedName name="A_KF_26C">[2]VALORI!$C$39</definedName>
    <definedName name="A_KF_31">[2]VALORI!$C$43</definedName>
    <definedName name="A_KF_31C">[2]VALORI!$C$45</definedName>
    <definedName name="A_KF_32">[2]VALORI!$C$47</definedName>
    <definedName name="A_KF_320">[2]VALORI!$C$48</definedName>
    <definedName name="A_KF_321">[2]VALORI!$C$49</definedName>
    <definedName name="A_KF_3211">[2]VALORI!$C$52</definedName>
    <definedName name="A_KF_3212">[2]VALORI!$C$55</definedName>
    <definedName name="A_KF_3213">[2]VALORI!$C$58</definedName>
    <definedName name="A_KF_32C1">[2]VALORI!$C$51</definedName>
    <definedName name="A_KF_32C2">[2]VALORI!$C$54</definedName>
    <definedName name="A_KF_32C3">[2]VALORI!$C$57</definedName>
    <definedName name="A_KF_F_pop_25_44_F">[2]VALORI!$C$81</definedName>
    <definedName name="a_ks_224">[1]VALORI!$C$33</definedName>
    <definedName name="A_Perc_farma">'[2]TABELLE CALCOLO'!$FA$5:$FA$25</definedName>
    <definedName name="A_perinatale">'[2]TABELLE CALCOLO'!$CV$5:$CV$25</definedName>
    <definedName name="A_perinatale_pesi">'[2]TABELLE CALCOLO'!$CT$5:$CT$25</definedName>
    <definedName name="A_pop_0_14">'[2]TABELLE CALCOLO'!$F$5:$F$25</definedName>
    <definedName name="A_pop_superf">'[2]TABELLE CALCOLO'!$Q$5:$Q$25</definedName>
    <definedName name="A_pop_TOT">'[2]TABELLE CALCOLO'!$K$5:$K$25</definedName>
    <definedName name="A_popDip">'[2]TABELLE CALCOLO'!$CF$5:$CF$25</definedName>
    <definedName name="A_popDist">'[2]TABELLE CALCOLO'!$BB$5:$BB$25</definedName>
    <definedName name="A_popfarma">'[2]TABELLE CALCOLO'!$M$5:$M$25</definedName>
    <definedName name="A_poposped">'[2]TABELLE CALCOLO'!$B$5:$B$25</definedName>
    <definedName name="A_poposped_abb">'[2]TABELLE CALCOLO'!$D$5:$D$25</definedName>
    <definedName name="A_poposped_over65">'[2]TABELLE CALCOLO'!$C$5:$C$25</definedName>
    <definedName name="A_popriab">'[2]TABELLE CALCOLO'!$BV$5:$BV$25</definedName>
    <definedName name="A_popSalM">'[2]TABELLE CALCOLO'!$BL$5:$BL$25</definedName>
    <definedName name="A_popspec">'[2]TABELLE CALCOLO'!$O$5:$O$25</definedName>
    <definedName name="A_VAL_1">[3]VALORI!#REF!</definedName>
    <definedName name="A_VAL_2">[4]VALORI!#REF!</definedName>
    <definedName name="A_VAL_3">[2]VALORI!$C$8</definedName>
    <definedName name="A_VAL_4">[2]VALORI!$C$9</definedName>
    <definedName name="A_VAL_5">[2]VALORI!$C$10</definedName>
    <definedName name="adirccc">'[5]Quadro tendenziale 28-6-2005'!#REF!</definedName>
    <definedName name="AdIrcss00">'[5]Quadro tendenziale 28-6-2005'!#REF!</definedName>
    <definedName name="AdIrcss01">'[5]Quadro tendenziale 28-6-2005'!#REF!</definedName>
    <definedName name="AdIrcss02">'[5]Quadro tendenziale 28-6-2005'!#REF!</definedName>
    <definedName name="AdIrcss03">'[5]Quadro tendenziale 28-6-2005'!#REF!</definedName>
    <definedName name="AdIrcss04">'[5]Quadro tendenziale 28-6-2005'!#REF!</definedName>
    <definedName name="AdIrcss05">'[5]Quadro tendenziale 28-6-2005'!#REF!</definedName>
    <definedName name="AdIrcss06">'[5]Quadro tendenziale 28-6-2005'!#REF!</definedName>
    <definedName name="AdIrcss07">'[5]Quadro tendenziale 28-6-2005'!#REF!</definedName>
    <definedName name="_xlnm.Print_Area" localSheetId="0">sintesi!$A$6:$Y$31</definedName>
    <definedName name="b">[1]VALORI!$C$30</definedName>
    <definedName name="B_VAL_2">[4]VALORI!#REF!</definedName>
    <definedName name="CODICI">'[6]IMPUT PER CE'!$A$1:$B$65536</definedName>
    <definedName name="coeffpa">#REF!</definedName>
    <definedName name="conv">#REF!</definedName>
    <definedName name="edizione97">#REF!</definedName>
    <definedName name="EEEEEE">[7]VALORI!#REF!</definedName>
    <definedName name="entr999">#REF!</definedName>
    <definedName name="funzionied98">#REF!</definedName>
    <definedName name="incr04">#REF!</definedName>
    <definedName name="incr05">#REF!</definedName>
    <definedName name="irappu04">#REF!</definedName>
    <definedName name="pad">#REF!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'[8]parametri progr'!$I$20</definedName>
    <definedName name="padAcqBen06">'[8]parametri progr'!$J$20</definedName>
    <definedName name="padAcqBen07">'[8]parametri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'[8]parametri progr'!$I$11</definedName>
    <definedName name="padmedgen06">'[8]parametri progr'!$J$11</definedName>
    <definedName name="padmedgen07">'[8]parametri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tsardegna">'[9]Quadro macro'!$C$14</definedName>
    <definedName name="partsicilia">'[9]Quadro macro'!$C$13</definedName>
    <definedName name="piln07">'[10]Quadro Macro'!$L$7</definedName>
    <definedName name="pilt05">'[10]Quadro Macro'!$L$9</definedName>
    <definedName name="pilt06">'[10]Quadro Macro'!$L$10</definedName>
    <definedName name="pilt07">'[10]Quadro Macro'!$L$11</definedName>
    <definedName name="pilt08">'[11]Quadro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RESTAZIONI__SOCIALI______________________R64">#REF!</definedName>
    <definedName name="prestfunzed98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'[8]parametri progr'!$I$16</definedName>
    <definedName name="pvarPIL06">'[8]parametri progr'!$J$16</definedName>
    <definedName name="pvarPIL07">'[8]parametri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R_KF_25">[1]VALORI!$C$36</definedName>
    <definedName name="rappirccs98">#REF!</definedName>
    <definedName name="rappusl98">#REF!</definedName>
    <definedName name="REGIONI">'[2]TABELLE CALCOLO'!$A$5:$A$25</definedName>
    <definedName name="regola1">'[12]Quadro macro'!$C$12</definedName>
    <definedName name="ss">[7]VALORI!#REF!</definedName>
    <definedName name="stima96">#REF!</definedName>
    <definedName name="tadAcqBen00">'[5]Quadro tendenziale 28-6-2005'!#REF!</definedName>
    <definedName name="tadAcqBen01">'[5]Quadro tendenziale 28-6-2005'!#REF!</definedName>
    <definedName name="tadAcqBen02">'[5]Quadro tendenziale 28-6-2005'!#REF!</definedName>
    <definedName name="tadAcqBen03">'[5]Quadro tendenziale 28-6-2005'!#REF!</definedName>
    <definedName name="tadAcqBen04">'[5]Quadro tendenziale 28-6-2005'!#REF!</definedName>
    <definedName name="tadAcqBen05">'[5]Quadro tendenziale 28-6-2005'!#REF!</definedName>
    <definedName name="tadAcqBen06">'[5]Quadro tendenziale 28-6-2005'!#REF!</definedName>
    <definedName name="tadAcqBen07">'[5]Quadro tendenziale 28-6-2005'!#REF!</definedName>
    <definedName name="tadAcqBen08">'[5]Quadro tendenziale 28-6-2005'!#REF!</definedName>
    <definedName name="tadAltrEnti00">'[5]Quadro tendenziale 28-6-2005'!#REF!</definedName>
    <definedName name="tadAltrEnti01">'[5]Quadro tendenziale 28-6-2005'!#REF!</definedName>
    <definedName name="tadAltrEnti02">'[5]Quadro tendenziale 28-6-2005'!#REF!</definedName>
    <definedName name="tadAltrEnti03">'[5]Quadro tendenziale 28-6-2005'!#REF!</definedName>
    <definedName name="tadAltrEnti04">'[5]Quadro tendenziale 28-6-2005'!#REF!</definedName>
    <definedName name="tadAltrEnti05">'[5]Quadro tendenziale 28-6-2005'!#REF!</definedName>
    <definedName name="tadAltrEnti06">'[5]Quadro tendenziale 28-6-2005'!#REF!</definedName>
    <definedName name="tadAltrEnti07">'[5]Quadro tendenziale 28-6-2005'!#REF!</definedName>
    <definedName name="tadAltrEnti08">'[5]Quadro tendenziale 28-6-2005'!#REF!</definedName>
    <definedName name="tadAltrServ00">'[5]Quadro tendenziale 28-6-2005'!#REF!</definedName>
    <definedName name="tadAltrServ01">'[5]Quadro tendenziale 28-6-2005'!#REF!</definedName>
    <definedName name="tadAltrServ02">'[5]Quadro tendenziale 28-6-2005'!#REF!</definedName>
    <definedName name="tadAltrServ03">'[5]Quadro tendenziale 28-6-2005'!#REF!</definedName>
    <definedName name="tadAltrServ04">'[5]Quadro tendenziale 28-6-2005'!#REF!</definedName>
    <definedName name="tadAltrServ05">'[5]Quadro tendenziale 28-6-2005'!#REF!</definedName>
    <definedName name="tadAltrServ06">'[5]Quadro tendenziale 28-6-2005'!#REF!</definedName>
    <definedName name="tadAltrServ07">'[5]Quadro tendenziale 28-6-2005'!#REF!</definedName>
    <definedName name="tadAltrServ08">'[5]Quadro tendenziale 28-6-2005'!#REF!</definedName>
    <definedName name="tadAmmGen00">'[5]Quadro tendenziale 28-6-2005'!#REF!</definedName>
    <definedName name="tadAmmGen01">'[5]Quadro tendenziale 28-6-2005'!#REF!</definedName>
    <definedName name="tadAmmGen02">'[5]Quadro tendenziale 28-6-2005'!#REF!</definedName>
    <definedName name="tadAmmGen03">'[5]Quadro tendenziale 28-6-2005'!#REF!</definedName>
    <definedName name="tadAmmGen04">'[5]Quadro tendenziale 28-6-2005'!#REF!</definedName>
    <definedName name="tadAmmGen05">'[5]Quadro tendenziale 28-6-2005'!#REF!</definedName>
    <definedName name="tadAmmGen06">'[5]Quadro tendenziale 28-6-2005'!#REF!</definedName>
    <definedName name="tadAmmGen07">'[5]Quadro tendenziale 28-6-2005'!#REF!</definedName>
    <definedName name="tadAmmGen08">'[5]Quadro tendenziale 28-6-2005'!#REF!</definedName>
    <definedName name="tadExtrFsn00">'[5]Quadro tendenziale 28-6-2005'!#REF!</definedName>
    <definedName name="tadExtrFsn01">'[5]Quadro tendenziale 28-6-2005'!#REF!</definedName>
    <definedName name="tadExtrFsn02">'[5]Quadro tendenziale 28-6-2005'!#REF!</definedName>
    <definedName name="tadExtrFsn03">'[5]Quadro tendenziale 28-6-2005'!#REF!</definedName>
    <definedName name="tadExtrFsn04">'[5]Quadro tendenziale 28-6-2005'!#REF!</definedName>
    <definedName name="tadExtrFsn05">'[5]Quadro tendenziale 28-6-2005'!#REF!</definedName>
    <definedName name="tadExtrFsn06">'[5]Quadro tendenziale 28-6-2005'!#REF!</definedName>
    <definedName name="tadExtrFsn07">'[5]Quadro tendenziale 28-6-2005'!#REF!</definedName>
    <definedName name="tadExtrFsn08">'[5]Quadro tendenziale 28-6-2005'!#REF!</definedName>
    <definedName name="tadImpTax00">'[5]Quadro tendenziale 28-6-2005'!#REF!</definedName>
    <definedName name="tadImpTax01">'[5]Quadro tendenziale 28-6-2005'!#REF!</definedName>
    <definedName name="tadImpTax02">'[5]Quadro tendenziale 28-6-2005'!#REF!</definedName>
    <definedName name="tadImpTax03">'[5]Quadro tendenziale 28-6-2005'!#REF!</definedName>
    <definedName name="tadImpTax04">'[5]Quadro tendenziale 28-6-2005'!#REF!</definedName>
    <definedName name="tadImpTax05">'[5]Quadro tendenziale 28-6-2005'!#REF!</definedName>
    <definedName name="tadImpTax06">'[5]Quadro tendenziale 28-6-2005'!#REF!</definedName>
    <definedName name="tadImpTax07">'[5]Quadro tendenziale 28-6-2005'!#REF!</definedName>
    <definedName name="tadImpTax08">'[5]Quadro tendenziale 28-6-2005'!#REF!</definedName>
    <definedName name="tadIrcss00">'[5]Quadro tendenziale 28-6-2005'!#REF!</definedName>
    <definedName name="tadIrcss01">'[5]Quadro tendenziale 28-6-2005'!#REF!</definedName>
    <definedName name="tadIrcss02">'[5]Quadro tendenziale 28-6-2005'!#REF!</definedName>
    <definedName name="tadIrcss03">'[5]Quadro tendenziale 28-6-2005'!#REF!</definedName>
    <definedName name="tadIrcss04">'[5]Quadro tendenziale 28-6-2005'!#REF!</definedName>
    <definedName name="tadIrcss05">'[5]Quadro tendenziale 28-6-2005'!#REF!</definedName>
    <definedName name="tadIrcss06">'[5]Quadro tendenziale 28-6-2005'!#REF!</definedName>
    <definedName name="tadIrcss07">'[5]Quadro tendenziale 28-6-2005'!#REF!</definedName>
    <definedName name="tadIrcss08">'[5]Quadro tendenziale 28-6-2005'!#REF!</definedName>
    <definedName name="tadManutenz00">'[5]Quadro tendenziale 28-6-2005'!#REF!</definedName>
    <definedName name="tadManutenz01">'[5]Quadro tendenziale 28-6-2005'!#REF!</definedName>
    <definedName name="tadManutenz02">'[5]Quadro tendenziale 28-6-2005'!#REF!</definedName>
    <definedName name="tadManutenz03">'[5]Quadro tendenziale 28-6-2005'!#REF!</definedName>
    <definedName name="tadManutenz04">'[5]Quadro tendenziale 28-6-2005'!#REF!</definedName>
    <definedName name="tadManutenz05">'[5]Quadro tendenziale 28-6-2005'!#REF!</definedName>
    <definedName name="tadManutenz06">'[5]Quadro tendenziale 28-6-2005'!#REF!</definedName>
    <definedName name="tadManutenz07">'[5]Quadro tendenziale 28-6-2005'!#REF!</definedName>
    <definedName name="tadManutenz08">'[5]Quadro tendenziale 28-6-2005'!#REF!</definedName>
    <definedName name="tadmedgen00">'[5]Quadro tendenziale 28-6-2005'!#REF!</definedName>
    <definedName name="tadmedgen01">'[5]Quadro tendenziale 28-6-2005'!#REF!</definedName>
    <definedName name="tadmedgen02">'[5]Quadro tendenziale 28-6-2005'!#REF!</definedName>
    <definedName name="tadmedgen03">'[5]Quadro tendenziale 28-6-2005'!#REF!</definedName>
    <definedName name="tadmedgen04">'[5]Quadro tendenziale 28-6-2005'!#REF!</definedName>
    <definedName name="tadmedgen05">'[5]Quadro tendenziale 28-6-2005'!#REF!</definedName>
    <definedName name="tadmedgen06">'[5]Quadro tendenziale 28-6-2005'!#REF!</definedName>
    <definedName name="tadmedgen07">'[5]Quadro tendenziale 28-6-2005'!#REF!</definedName>
    <definedName name="tadmedgen08">'[5]Quadro tendenziale 28-6-2005'!#REF!</definedName>
    <definedName name="tadOnFin00">'[5]Quadro tendenziale 28-6-2005'!#REF!</definedName>
    <definedName name="tadOnFin01">'[5]Quadro tendenziale 28-6-2005'!#REF!</definedName>
    <definedName name="tadOnFin02">'[5]Quadro tendenziale 28-6-2005'!#REF!</definedName>
    <definedName name="tadOnFin03">'[5]Quadro tendenziale 28-6-2005'!#REF!</definedName>
    <definedName name="tadOnFin04">'[5]Quadro tendenziale 28-6-2005'!#REF!</definedName>
    <definedName name="tadOnFin05">'[5]Quadro tendenziale 28-6-2005'!#REF!</definedName>
    <definedName name="tadOnFin06">'[5]Quadro tendenziale 28-6-2005'!#REF!</definedName>
    <definedName name="tadOnFin07">'[5]Quadro tendenziale 28-6-2005'!#REF!</definedName>
    <definedName name="tadOnFin08">'[5]Quadro tendenziale 28-6-2005'!#REF!</definedName>
    <definedName name="tadOspPriv00">'[5]Quadro tendenziale 28-6-2005'!#REF!</definedName>
    <definedName name="tadOspPriv01">'[5]Quadro tendenziale 28-6-2005'!#REF!</definedName>
    <definedName name="tadOspPriv02">'[5]Quadro tendenziale 28-6-2005'!#REF!</definedName>
    <definedName name="tadOspPriv03">'[5]Quadro tendenziale 28-6-2005'!#REF!</definedName>
    <definedName name="tadOspPriv04">'[5]Quadro tendenziale 28-6-2005'!#REF!</definedName>
    <definedName name="tadOspPriv05">'[5]Quadro tendenziale 28-6-2005'!#REF!</definedName>
    <definedName name="tadOspPriv06">'[5]Quadro tendenziale 28-6-2005'!#REF!</definedName>
    <definedName name="tadOspPriv07">'[5]Quadro tendenziale 28-6-2005'!#REF!</definedName>
    <definedName name="tadOspPriv08">'[5]Quadro tendenziale 28-6-2005'!#REF!</definedName>
    <definedName name="tadOspPubb00">'[5]Quadro tendenziale 28-6-2005'!#REF!</definedName>
    <definedName name="tadOspPubb01">'[5]Quadro tendenziale 28-6-2005'!#REF!</definedName>
    <definedName name="tadOspPubb02">'[5]Quadro tendenziale 28-6-2005'!#REF!</definedName>
    <definedName name="tadOspPubb03">'[5]Quadro tendenziale 28-6-2005'!#REF!</definedName>
    <definedName name="tadOspPubb04">'[5]Quadro tendenziale 28-6-2005'!#REF!</definedName>
    <definedName name="tadOspPubb05">'[5]Quadro tendenziale 28-6-2005'!#REF!</definedName>
    <definedName name="tadOspPubb06">'[5]Quadro tendenziale 28-6-2005'!#REF!</definedName>
    <definedName name="tadOspPubb07">'[5]Quadro tendenziale 28-6-2005'!#REF!</definedName>
    <definedName name="tadOspPubb08">'[5]Quadro tendenziale 28-6-2005'!#REF!</definedName>
    <definedName name="tadServApp00">'[5]Quadro tendenziale 28-6-2005'!#REF!</definedName>
    <definedName name="tadServApp01">'[5]Quadro tendenziale 28-6-2005'!#REF!</definedName>
    <definedName name="tadServApp02">'[5]Quadro tendenziale 28-6-2005'!#REF!</definedName>
    <definedName name="tadServApp03">'[5]Quadro tendenziale 28-6-2005'!#REF!</definedName>
    <definedName name="tadServApp04">'[5]Quadro tendenziale 28-6-2005'!#REF!</definedName>
    <definedName name="tadServApp05">'[5]Quadro tendenziale 28-6-2005'!#REF!</definedName>
    <definedName name="tadServApp06">'[5]Quadro tendenziale 28-6-2005'!#REF!</definedName>
    <definedName name="tadServApp07">'[5]Quadro tendenziale 28-6-2005'!#REF!</definedName>
    <definedName name="tadServApp08">'[5]Quadro tendenziale 28-6-2005'!#REF!</definedName>
    <definedName name="tadSpecPriv00">'[5]Quadro tendenziale 28-6-2005'!#REF!</definedName>
    <definedName name="tadSpecPriv01">'[5]Quadro tendenziale 28-6-2005'!#REF!</definedName>
    <definedName name="tadSpecPriv02">'[5]Quadro tendenziale 28-6-2005'!#REF!</definedName>
    <definedName name="tadSpecPriv03">'[5]Quadro tendenziale 28-6-2005'!#REF!</definedName>
    <definedName name="tadSpecPriv04">'[5]Quadro tendenziale 28-6-2005'!#REF!</definedName>
    <definedName name="tadSpecPriv05">'[5]Quadro tendenziale 28-6-2005'!#REF!</definedName>
    <definedName name="tadSpecPriv06">'[5]Quadro tendenziale 28-6-2005'!#REF!</definedName>
    <definedName name="tadSpecPriv07">'[5]Quadro tendenziale 28-6-2005'!#REF!</definedName>
    <definedName name="tadSpecPriv08">'[5]Quadro tendenziale 28-6-2005'!#REF!</definedName>
    <definedName name="tadSpecPubb00">'[5]Quadro tendenziale 28-6-2005'!#REF!</definedName>
    <definedName name="tadSpecPubb01">'[5]Quadro tendenziale 28-6-2005'!#REF!</definedName>
    <definedName name="tadSpecPubb02">'[5]Quadro tendenziale 28-6-2005'!#REF!</definedName>
    <definedName name="tadSpecPubb03">'[5]Quadro tendenziale 28-6-2005'!#REF!</definedName>
    <definedName name="tadSpecPubb04">'[5]Quadro tendenziale 28-6-2005'!#REF!</definedName>
    <definedName name="tadSpecPubb05">'[5]Quadro tendenziale 28-6-2005'!#REF!</definedName>
    <definedName name="tadSpecPubb06">'[5]Quadro tendenziale 28-6-2005'!#REF!</definedName>
    <definedName name="tadSpecPubb07">'[5]Quadro tendenziale 28-6-2005'!#REF!</definedName>
    <definedName name="tadSpecPubb08">'[5]Quadro tendenziale 28-6-2005'!#REF!</definedName>
    <definedName name="tinflprev00">'[13]Quadro programmatico 19-9-2005'!$D$8</definedName>
    <definedName name="tinflprev01">'[13]Quadro programmatico 19-9-2005'!$E$8</definedName>
    <definedName name="tinflprev02">'[13]Quadro programmatico 19-9-2005'!$F$8</definedName>
    <definedName name="tinflprev03">'[13]Quadro programmatico 19-9-2005'!$G$8</definedName>
    <definedName name="tinflprev04">'[13]Quadro programmatico 19-9-2005'!$H$8</definedName>
    <definedName name="tinflprev05">'[13]Quadro programmatico 19-9-2005'!$I$8</definedName>
    <definedName name="tinflprev06">'[13]Quadro programmatico 19-9-2005'!$J$8</definedName>
    <definedName name="tinflprev07">'[13]Quadro programmatico 19-9-2005'!$K$8</definedName>
    <definedName name="tinflprev08">'[13]Quadro programmatico 19-9-2005'!$L$8</definedName>
    <definedName name="tinflprog00">'[13]Quadro programmatico 19-9-2005'!$D$6</definedName>
    <definedName name="tinflprog01">'[13]Quadro programmatico 19-9-2005'!$E$6</definedName>
    <definedName name="tinflprog02">'[13]Quadro programmatico 19-9-2005'!$F$6</definedName>
    <definedName name="tinflprog03">'[13]Quadro programmatico 19-9-2005'!$G$6</definedName>
    <definedName name="tinflprog04">'[13]Quadro programmatico 19-9-2005'!$H$6</definedName>
    <definedName name="tinflprog05">'[13]Quadro programmatico 19-9-2005'!$I$6</definedName>
    <definedName name="tinflprog06">'[13]Quadro programmatico 19-9-2005'!$J$6</definedName>
    <definedName name="tinflprog07">'[13]Quadro programmatico 19-9-2005'!$K$6</definedName>
    <definedName name="tinflprog08">'[13]Quadro programmatico 19-9-2005'!$L$6</definedName>
    <definedName name="tinflprog09">'[13]Quadro programmatico 19-9-2005'!$M$6</definedName>
    <definedName name="tvarPIL00">'[13]Quadro programmatico 19-9-2005'!$D$13</definedName>
    <definedName name="tvarPIL01">'[13]Quadro programmatico 19-9-2005'!$E$13</definedName>
    <definedName name="tvarPIL02">'[13]Quadro programmatico 19-9-2005'!$F$13</definedName>
    <definedName name="tvarPIL03">'[13]Quadro programmatico 19-9-2005'!$G$13</definedName>
    <definedName name="tvarPIL04">'[13]Quadro programmatico 19-9-2005'!$H$13</definedName>
    <definedName name="tvarPIL05">'[14]Quadro Programmatico 27-7'!$I$16</definedName>
    <definedName name="tvarPIL06">'[13]Quadro programmatico 19-9-2005'!$J$13</definedName>
    <definedName name="tvarPIL07">'[13]Quadro programmatico 19-9-2005'!$K$13</definedName>
    <definedName name="tvarPIL08">'[13]Quadro programmatico 19-9-2005'!$L$13</definedName>
    <definedName name="tvarPILrgs04">'[5]Quadro tendenziale 28-6-2005'!#REF!</definedName>
    <definedName name="tvarPILrgs05">'[5]Quadro tendenziale 28-6-2005'!#REF!</definedName>
    <definedName name="tvarPILrgs06">'[5]Quadro tendenziale 28-6-2005'!#REF!</definedName>
    <definedName name="tvarPILrgs07">'[5]Quadro tendenziale 28-6-2005'!#REF!</definedName>
    <definedName name="tvarPILrgs08">'[5]Quadro tendenziale 28-6-2005'!#REF!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0" i="9" l="1"/>
  <c r="W30" i="9"/>
  <c r="Y29" i="9"/>
  <c r="Y28" i="9"/>
  <c r="Y27" i="9"/>
  <c r="Y26" i="9"/>
  <c r="Y25" i="9"/>
  <c r="Y24" i="9"/>
  <c r="Y23" i="9"/>
  <c r="Y22" i="9"/>
  <c r="X21" i="9"/>
  <c r="X32" i="9" s="1"/>
  <c r="W21" i="9"/>
  <c r="Y20" i="9"/>
  <c r="Y19" i="9"/>
  <c r="Y18" i="9"/>
  <c r="Y17" i="9"/>
  <c r="Y16" i="9"/>
  <c r="X15" i="9"/>
  <c r="Y15" i="9" s="1"/>
  <c r="W14" i="9"/>
  <c r="Y13" i="9"/>
  <c r="Y12" i="9"/>
  <c r="Y11" i="9"/>
  <c r="Y10" i="9"/>
  <c r="Y9" i="9"/>
  <c r="V28" i="9"/>
  <c r="V32" i="9" s="1"/>
  <c r="U28" i="9"/>
  <c r="U32" i="9" s="1"/>
  <c r="T28" i="9"/>
  <c r="T32" i="9" s="1"/>
  <c r="Y30" i="9" l="1"/>
  <c r="Y21" i="9"/>
  <c r="W32" i="9"/>
  <c r="Y14" i="9"/>
  <c r="C32" i="9"/>
  <c r="D32" i="9"/>
  <c r="B32" i="9"/>
  <c r="Y31" i="9" l="1"/>
  <c r="F31" i="9" l="1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32" i="9" l="1"/>
  <c r="O10" i="9" l="1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9" i="9"/>
  <c r="L32" i="9" l="1"/>
</calcChain>
</file>

<file path=xl/sharedStrings.xml><?xml version="1.0" encoding="utf-8"?>
<sst xmlns="http://schemas.openxmlformats.org/spreadsheetml/2006/main" count="128" uniqueCount="97">
  <si>
    <t>Regioni</t>
  </si>
  <si>
    <t>TOTALE CREDITI IN ACCONTO con OPBG e ACISMOM *</t>
  </si>
  <si>
    <t>TOTALE DEBITI IN ACCONTO con OPBG e ACISMOM *</t>
  </si>
  <si>
    <t>TOTALE ACCONTO con OPBG e ACISMOM</t>
  </si>
  <si>
    <t>DIFFERENZA DA CONGUAGLIARE</t>
  </si>
  <si>
    <t>PIEMONTE</t>
  </si>
  <si>
    <t>V D'AOSTA</t>
  </si>
  <si>
    <t>LOMBARDIA</t>
  </si>
  <si>
    <t>BOLZANO</t>
  </si>
  <si>
    <t>TRENTO</t>
  </si>
  <si>
    <t>VENETO</t>
  </si>
  <si>
    <t>FRIULI</t>
  </si>
  <si>
    <t>LIGURIA</t>
  </si>
  <si>
    <t>E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</si>
  <si>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</si>
  <si>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</si>
  <si>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</si>
  <si>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</si>
  <si>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</si>
  <si>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</si>
  <si>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</si>
  <si>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</si>
  <si>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</si>
  <si>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</si>
  <si>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</si>
  <si>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</si>
  <si>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ACISMOM</t>
  </si>
  <si>
    <t>TOTALE</t>
  </si>
  <si>
    <t>SALDI ANNO 2014 comprensivi di OPBG e ACISMOM</t>
  </si>
  <si>
    <t>ACCONTO RIPARTO 2014 (matrici 2012)</t>
  </si>
  <si>
    <t>colonna 1</t>
  </si>
  <si>
    <t>colonna 2</t>
  </si>
  <si>
    <t>colonna 3</t>
  </si>
  <si>
    <t>colonna 4</t>
  </si>
  <si>
    <t>colonna 5</t>
  </si>
  <si>
    <t>colonna 6</t>
  </si>
  <si>
    <t>colonna 7</t>
  </si>
  <si>
    <t>colonna 8</t>
  </si>
  <si>
    <t>colonna 9</t>
  </si>
  <si>
    <t>colonna 10</t>
  </si>
  <si>
    <t>abbattimento 50% saldo ricoveri privati 2014 vs 2013</t>
  </si>
  <si>
    <t>su conguaglio 2014  Accordo Presidenti 15 febbraio 2018</t>
  </si>
  <si>
    <t>su conguaglio 2014 Accordo Presidenti 28 settembre 2016 e 15 febbraio 2018</t>
  </si>
  <si>
    <t>colonna 11</t>
  </si>
  <si>
    <t>su conguaglio 2014 Accordo Presidenti 29 settembre 2016</t>
  </si>
  <si>
    <t>BAMBINO GESU'</t>
  </si>
  <si>
    <t>Acconto riparto 2020  (da matrici 2018)</t>
  </si>
  <si>
    <t>Conguaglio 2018</t>
  </si>
  <si>
    <t>ACCONTO RIPARTO 2018 (matrici 2016)</t>
  </si>
  <si>
    <t>ratizzazione in 4 anni - rata 2020</t>
  </si>
  <si>
    <t>rateizzazione in 4 anni (III rata) RATA 2020</t>
  </si>
  <si>
    <t>Friuli - Veneto: nota PG/2019/0826058 del 06/11/2019 (esito contenzioso risolto in sede di collegio arbitrale)</t>
  </si>
  <si>
    <t>Liguria - Friuli: nota PG/2019/0841414 del 13/11/2019 ( errore attribuzione in sede di scambio dati 2018)</t>
  </si>
  <si>
    <t>Lazio - Bambin gesù: nota PG/2019/0767249 del 16/10/2019 ( regolazioni non comprese nei flussi standard)</t>
  </si>
  <si>
    <t>DISABILI CRONICI   Saldi 2018</t>
  </si>
  <si>
    <t>REGOLAZIONE DISABILI CRONICI 
2015
DEBITI SICILIA</t>
  </si>
  <si>
    <t>REGOLAZIONE DISABILI CRONICI 
2016 
DEBITI SICILIA</t>
  </si>
  <si>
    <t>REGOLAZIONE DISABICI CRONICI 
2017 
DEBITI SICILIA</t>
  </si>
  <si>
    <t>Altre partite regolatorie              DEDITI</t>
  </si>
  <si>
    <t>Altre partite regolatorie              SALDI</t>
  </si>
  <si>
    <t>Altre partite regolatorie(*)              CREDITI</t>
  </si>
  <si>
    <t xml:space="preserve">DISABILI CRONICI   </t>
  </si>
  <si>
    <t>(*) Altre Regolazioni:</t>
  </si>
  <si>
    <t>La mobilità nel riparto 2020 - Prime valutazioni</t>
  </si>
  <si>
    <t>Altre regolazioni (*)</t>
  </si>
  <si>
    <t xml:space="preserve">Base dati per Conguaglio 2014 </t>
  </si>
  <si>
    <t>RICOVERI PRIVATI</t>
  </si>
  <si>
    <t>ANNO 2013 - TOTALE RICOVERI PRIVATI</t>
  </si>
  <si>
    <t>ANNO 2014 - TOTALE RICOVERI PRIVATI</t>
  </si>
  <si>
    <t>ANNO 2015 - TOTALE RICOVERI PRIVATI</t>
  </si>
  <si>
    <t>ANNO 2016 - TOTALE RICOVERI PRIVATI</t>
  </si>
  <si>
    <t>ANNO 2017 - TOTALE RICOVERI PRIVATI</t>
  </si>
  <si>
    <t>ANNO 2018 - TOTALE RICOVERI PRIVATI</t>
  </si>
  <si>
    <t>2018-2017</t>
  </si>
  <si>
    <t>abbattimento 50% su aumento saldi privato accreditato 2018 vs 2017</t>
  </si>
  <si>
    <t>REGIONI CREDITRICI</t>
  </si>
  <si>
    <t xml:space="preserve"> CREDITI</t>
  </si>
  <si>
    <t xml:space="preserve"> DEBITI</t>
  </si>
  <si>
    <t>SALDO</t>
  </si>
  <si>
    <t>∆ Saldi</t>
  </si>
  <si>
    <t>VALLE D'AOSTA</t>
  </si>
  <si>
    <t>P.A. BOLZANO</t>
  </si>
  <si>
    <t>P.A. TRENTO</t>
  </si>
  <si>
    <t>FRIULI V. GIULIA</t>
  </si>
  <si>
    <t>EMILIA ROMAGNA</t>
  </si>
  <si>
    <t xml:space="preserve">TOSCANA </t>
  </si>
  <si>
    <t xml:space="preserve">LAZIO </t>
  </si>
  <si>
    <t xml:space="preserve">CALABRIA </t>
  </si>
  <si>
    <t xml:space="preserve">BAMBINO GESU' </t>
  </si>
  <si>
    <t>ACISMOM LAZIO</t>
  </si>
  <si>
    <t>ACISMOM LOMBARDIA</t>
  </si>
  <si>
    <t>ACISMOM LIGURIA</t>
  </si>
  <si>
    <t xml:space="preserve">ACISMOM CAMPANIA </t>
  </si>
  <si>
    <t>ACISMOM PUGLIA</t>
  </si>
  <si>
    <t>CS 25 marzo 2020</t>
  </si>
  <si>
    <t>colonna 12</t>
  </si>
  <si>
    <t>su conguaglio 2018  Accordo Comm.Salute 25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</si>
</sst>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\ ;[Red]\-#,##0\ "/>
    <numFmt numFmtId="166" formatCode="#,##0_ ;[Red]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2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8" fillId="0" borderId="0" xfId="1" applyFont="1" applyFill="1" applyBorder="1"/>
    <xf numFmtId="0" fontId="9" fillId="0" borderId="0" xfId="1" applyFont="1" applyFill="1" applyBorder="1" applyAlignment="1">
      <alignment vertical="center"/>
    </xf>
    <xf numFmtId="164" fontId="7" fillId="0" borderId="9" xfId="2" applyNumberFormat="1" applyFont="1" applyFill="1" applyBorder="1" applyAlignment="1">
      <alignment vertical="center" wrapText="1"/>
    </xf>
    <xf numFmtId="164" fontId="8" fillId="2" borderId="1" xfId="2" applyNumberFormat="1" applyFont="1" applyFill="1" applyBorder="1" applyAlignment="1">
      <alignment vertical="center" wrapText="1"/>
    </xf>
    <xf numFmtId="165" fontId="6" fillId="0" borderId="3" xfId="2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3" xfId="1" applyFont="1" applyFill="1" applyBorder="1" applyAlignment="1">
      <alignment horizontal="center" vertical="center" wrapText="1"/>
    </xf>
    <xf numFmtId="164" fontId="8" fillId="2" borderId="6" xfId="2" applyNumberFormat="1" applyFont="1" applyFill="1" applyBorder="1" applyAlignment="1">
      <alignment vertical="center" wrapText="1"/>
    </xf>
    <xf numFmtId="0" fontId="11" fillId="0" borderId="7" xfId="1" applyFont="1" applyFill="1" applyBorder="1" applyAlignment="1">
      <alignment horizontal="center" vertical="center" wrapText="1"/>
    </xf>
    <xf numFmtId="164" fontId="8" fillId="2" borderId="6" xfId="2" applyNumberFormat="1" applyFont="1" applyFill="1" applyBorder="1"/>
    <xf numFmtId="165" fontId="8" fillId="0" borderId="4" xfId="2" applyNumberFormat="1" applyFont="1" applyFill="1" applyBorder="1"/>
    <xf numFmtId="164" fontId="8" fillId="2" borderId="5" xfId="2" applyNumberFormat="1" applyFont="1" applyFill="1" applyBorder="1"/>
    <xf numFmtId="165" fontId="6" fillId="0" borderId="7" xfId="2" applyNumberFormat="1" applyFont="1" applyFill="1" applyBorder="1"/>
    <xf numFmtId="0" fontId="14" fillId="0" borderId="0" xfId="0" applyFont="1"/>
    <xf numFmtId="0" fontId="13" fillId="0" borderId="0" xfId="0" applyFont="1" applyBorder="1" applyAlignment="1">
      <alignment wrapText="1"/>
    </xf>
    <xf numFmtId="0" fontId="6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/>
    <xf numFmtId="164" fontId="10" fillId="0" borderId="0" xfId="7" applyNumberFormat="1" applyFont="1" applyBorder="1"/>
    <xf numFmtId="0" fontId="0" fillId="0" borderId="0" xfId="0" applyFill="1" applyBorder="1"/>
    <xf numFmtId="0" fontId="14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12" fillId="0" borderId="3" xfId="0" applyFont="1" applyBorder="1" applyAlignment="1">
      <alignment horizontal="center" wrapText="1"/>
    </xf>
    <xf numFmtId="165" fontId="8" fillId="0" borderId="11" xfId="2" applyNumberFormat="1" applyFont="1" applyFill="1" applyBorder="1"/>
    <xf numFmtId="165" fontId="8" fillId="0" borderId="6" xfId="2" applyNumberFormat="1" applyFont="1" applyFill="1" applyBorder="1"/>
    <xf numFmtId="165" fontId="6" fillId="0" borderId="12" xfId="2" applyNumberFormat="1" applyFont="1" applyFill="1" applyBorder="1"/>
    <xf numFmtId="0" fontId="11" fillId="0" borderId="10" xfId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3" xfId="0" applyFont="1" applyBorder="1"/>
    <xf numFmtId="165" fontId="8" fillId="0" borderId="4" xfId="2" applyNumberFormat="1" applyFont="1" applyBorder="1"/>
    <xf numFmtId="165" fontId="8" fillId="0" borderId="3" xfId="2" applyNumberFormat="1" applyFont="1" applyBorder="1"/>
    <xf numFmtId="165" fontId="6" fillId="0" borderId="13" xfId="2" applyNumberFormat="1" applyFont="1" applyBorder="1"/>
    <xf numFmtId="165" fontId="6" fillId="4" borderId="3" xfId="2" applyNumberFormat="1" applyFont="1" applyFill="1" applyBorder="1" applyAlignment="1">
      <alignment horizontal="center" vertical="center" wrapText="1"/>
    </xf>
    <xf numFmtId="165" fontId="8" fillId="0" borderId="3" xfId="2" applyNumberFormat="1" applyFont="1" applyFill="1" applyBorder="1"/>
    <xf numFmtId="164" fontId="0" fillId="0" borderId="3" xfId="7" applyNumberFormat="1" applyFont="1" applyBorder="1"/>
    <xf numFmtId="164" fontId="15" fillId="0" borderId="3" xfId="7" applyNumberFormat="1" applyFont="1" applyBorder="1"/>
    <xf numFmtId="0" fontId="16" fillId="0" borderId="0" xfId="2" applyNumberFormat="1" applyFont="1" applyFill="1" applyBorder="1"/>
    <xf numFmtId="0" fontId="17" fillId="0" borderId="0" xfId="2" applyNumberFormat="1" applyFont="1" applyFill="1" applyBorder="1"/>
    <xf numFmtId="0" fontId="18" fillId="0" borderId="0" xfId="2" applyNumberFormat="1" applyFont="1" applyFill="1" applyBorder="1"/>
    <xf numFmtId="0" fontId="6" fillId="3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165" fontId="19" fillId="0" borderId="3" xfId="2" applyNumberFormat="1" applyFont="1" applyFill="1" applyBorder="1"/>
    <xf numFmtId="165" fontId="6" fillId="0" borderId="3" xfId="2" applyNumberFormat="1" applyFont="1" applyBorder="1"/>
    <xf numFmtId="164" fontId="8" fillId="0" borderId="3" xfId="2" applyNumberFormat="1" applyFont="1" applyFill="1" applyBorder="1"/>
    <xf numFmtId="0" fontId="13" fillId="0" borderId="0" xfId="0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5" fontId="8" fillId="0" borderId="0" xfId="2" applyNumberFormat="1" applyFont="1" applyFill="1" applyBorder="1"/>
    <xf numFmtId="165" fontId="6" fillId="0" borderId="0" xfId="2" applyNumberFormat="1" applyFont="1" applyFill="1" applyBorder="1"/>
    <xf numFmtId="165" fontId="6" fillId="4" borderId="17" xfId="2" applyNumberFormat="1" applyFont="1" applyFill="1" applyBorder="1" applyAlignment="1">
      <alignment horizontal="center" vertical="center" wrapText="1"/>
    </xf>
    <xf numFmtId="165" fontId="6" fillId="4" borderId="18" xfId="2" applyNumberFormat="1" applyFont="1" applyFill="1" applyBorder="1" applyAlignment="1">
      <alignment horizontal="center" vertical="center" wrapText="1"/>
    </xf>
    <xf numFmtId="165" fontId="6" fillId="4" borderId="19" xfId="2" applyNumberFormat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165" fontId="8" fillId="0" borderId="22" xfId="2" applyNumberFormat="1" applyFont="1" applyBorder="1"/>
    <xf numFmtId="165" fontId="8" fillId="0" borderId="23" xfId="2" applyNumberFormat="1" applyFont="1" applyBorder="1"/>
    <xf numFmtId="165" fontId="8" fillId="0" borderId="24" xfId="2" applyNumberFormat="1" applyFont="1" applyBorder="1"/>
    <xf numFmtId="165" fontId="6" fillId="0" borderId="20" xfId="2" applyNumberFormat="1" applyFont="1" applyBorder="1"/>
    <xf numFmtId="165" fontId="6" fillId="0" borderId="25" xfId="2" applyNumberFormat="1" applyFont="1" applyBorder="1"/>
    <xf numFmtId="165" fontId="6" fillId="4" borderId="24" xfId="2" applyNumberFormat="1" applyFont="1" applyFill="1" applyBorder="1" applyAlignment="1">
      <alignment horizontal="center" vertical="center" wrapText="1"/>
    </xf>
    <xf numFmtId="165" fontId="6" fillId="4" borderId="29" xfId="2" applyNumberFormat="1" applyFont="1" applyFill="1" applyBorder="1" applyAlignment="1">
      <alignment horizontal="center" vertical="center" wrapText="1"/>
    </xf>
    <xf numFmtId="165" fontId="8" fillId="0" borderId="22" xfId="2" applyNumberFormat="1" applyFont="1" applyFill="1" applyBorder="1"/>
    <xf numFmtId="165" fontId="8" fillId="0" borderId="23" xfId="2" applyNumberFormat="1" applyFont="1" applyFill="1" applyBorder="1"/>
    <xf numFmtId="165" fontId="6" fillId="0" borderId="20" xfId="2" applyNumberFormat="1" applyFont="1" applyFill="1" applyBorder="1"/>
    <xf numFmtId="165" fontId="6" fillId="0" borderId="21" xfId="2" applyNumberFormat="1" applyFont="1" applyFill="1" applyBorder="1"/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6" fillId="0" borderId="3" xfId="1" applyFont="1" applyBorder="1"/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wrapText="1"/>
    </xf>
    <xf numFmtId="0" fontId="20" fillId="0" borderId="0" xfId="1" applyFont="1"/>
    <xf numFmtId="3" fontId="21" fillId="0" borderId="3" xfId="1" applyNumberFormat="1" applyFont="1" applyBorder="1" applyAlignment="1">
      <alignment vertical="center" wrapText="1"/>
    </xf>
    <xf numFmtId="0" fontId="21" fillId="0" borderId="3" xfId="1" applyFont="1" applyBorder="1" applyAlignment="1">
      <alignment horizontal="center"/>
    </xf>
    <xf numFmtId="166" fontId="20" fillId="0" borderId="3" xfId="1" applyNumberFormat="1" applyFont="1" applyBorder="1" applyAlignment="1">
      <alignment vertical="center"/>
    </xf>
    <xf numFmtId="3" fontId="21" fillId="3" borderId="3" xfId="1" applyNumberFormat="1" applyFont="1" applyFill="1" applyBorder="1" applyAlignment="1">
      <alignment vertical="center" wrapText="1"/>
    </xf>
    <xf numFmtId="166" fontId="20" fillId="3" borderId="3" xfId="1" applyNumberFormat="1" applyFont="1" applyFill="1" applyBorder="1" applyAlignment="1">
      <alignment vertical="center"/>
    </xf>
    <xf numFmtId="0" fontId="20" fillId="3" borderId="0" xfId="1" applyFont="1" applyFill="1"/>
    <xf numFmtId="3" fontId="6" fillId="0" borderId="3" xfId="1" applyNumberFormat="1" applyFont="1" applyBorder="1" applyAlignment="1">
      <alignment vertical="center" wrapText="1"/>
    </xf>
    <xf numFmtId="166" fontId="22" fillId="0" borderId="3" xfId="1" applyNumberFormat="1" applyFont="1" applyBorder="1" applyAlignment="1">
      <alignment vertical="center"/>
    </xf>
    <xf numFmtId="166" fontId="21" fillId="0" borderId="3" xfId="1" applyNumberFormat="1" applyFont="1" applyBorder="1" applyAlignment="1">
      <alignment vertical="center"/>
    </xf>
    <xf numFmtId="0" fontId="21" fillId="0" borderId="0" xfId="1" applyFont="1"/>
    <xf numFmtId="3" fontId="21" fillId="0" borderId="30" xfId="1" applyNumberFormat="1" applyFont="1" applyBorder="1" applyAlignment="1">
      <alignment vertical="center"/>
    </xf>
    <xf numFmtId="0" fontId="23" fillId="0" borderId="0" xfId="1" applyFont="1"/>
    <xf numFmtId="3" fontId="20" fillId="0" borderId="0" xfId="1" applyNumberFormat="1" applyFont="1"/>
    <xf numFmtId="0" fontId="21" fillId="6" borderId="3" xfId="1" applyFont="1" applyFill="1" applyBorder="1" applyAlignment="1">
      <alignment horizontal="center"/>
    </xf>
    <xf numFmtId="0" fontId="11" fillId="0" borderId="10" xfId="1" applyFont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</cellXfs>
  <cellStyles count="9">
    <cellStyle name="Migliaia" xfId="7" builtinId="3"/>
    <cellStyle name="Migliaia [0] 2" xfId="3" xr:uid="{00000000-0005-0000-0000-000000000000}"/>
    <cellStyle name="Migliaia 2" xfId="8" xr:uid="{7DE9DCE6-C3C0-4090-A6AA-D5E514C9DD3A}"/>
    <cellStyle name="Migliaia 3" xfId="2" xr:uid="{00000000-0005-0000-0000-000001000000}"/>
    <cellStyle name="Normale" xfId="0" builtinId="0"/>
    <cellStyle name="Normale 2" xfId="5" xr:uid="{00000000-0005-0000-0000-000003000000}"/>
    <cellStyle name="Normale 3" xfId="1" xr:uid="{00000000-0005-0000-0000-000004000000}"/>
    <cellStyle name="Percentuale 2" xfId="4" xr:uid="{00000000-0005-0000-0000-000005000000}"/>
    <cellStyle name="Percentuale 6" xfId="6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%20valentini\Documenti\Documenti\RIPARTO\2007\Documenti\Regione%20Liguria\Liguria%20Ricerche\Modello%20Fiuggi\Ripartizione%20FSN\Rapporto%20finale\Modello%20Ingegnerizzato%202.2%20(minsal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&#224;%202004\RIPARTO\Aggiornamento%20DICEMBRE%202004\Ipotesi%20riparto%202005-2007%2016%20dic%202004%20-%2088.19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SFE87~1.GAR\IMPOST~1\Temp\Rar$DI09.422\Previsioni%202005\AGGIORMAMENTO%203.08.04\Ipotesi%20riparto%202005-2007.%203.08.04.al%20netto%20manov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%20valentini\Documenti\Documenti\RIPARTO\2007\RIPARTO%20IPOTESI%202006-2008\Vincolate%2002-Agosto-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hermes.morgavi\Documenti\modello%20previsione\Previsioni%20ufficiali\RPP%202006\050930%20previsione%20quadro%20programmatico%20190905%20-%20versione%20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morgavi\Documenti\modello%20previsione\Previsioni%20ufficiali\Dpef%202005-2008\040803%20previsione%20quadro%20programmatico%2027%2007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Regione%20Liguria\Liguria%20Ricerche\Modello%20Fiuggi\Ripartizione%20FSN\Rapporto%20finale\Modello%20Ingegnerizzato%202.2%20(mins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valentinig\Impostazioni%20locali\Temporary%20Internet%20Files\OLK2\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gela.adduce\Impostazioni%20locali\Temporary%20Internet%20Files\OLK79\050711%20previsione%20quadro%20tendenziale%202806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imonetti\DIEF_2007\Ares\Simonetti\ModCE\CE-Consuntivo05\CE_MIN%202_%20TR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alentinig\Impostazioni%20locali\Temporary%20Internet%20Files\OLK2\Modello%20Ingegnerizzato%202.2%20(minsal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Valentinig\Impostazioni%20locali\Temporary%20Internet%20Files\OLK3\Ipotesi%20riparto%202006-2009%20-%20050706%20-%20COSTRUZIONE%20CAPITOLI%20BILANCIO%20(3)%20-%20RIPAR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 refreshError="1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 refreshError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4F19A-63D4-4F98-AD68-6ED7BE9F193C}">
  <sheetPr>
    <pageSetUpPr fitToPage="1"/>
  </sheetPr>
  <dimension ref="A1:AA42"/>
  <sheetViews>
    <sheetView tabSelected="1" topLeftCell="H1" zoomScaleNormal="100" workbookViewId="0">
      <selection activeCell="S6" sqref="S6:Y6"/>
    </sheetView>
  </sheetViews>
  <sheetFormatPr defaultRowHeight="14.4" x14ac:dyDescent="0.3"/>
  <cols>
    <col min="1" max="1" width="27.88671875" style="3" customWidth="1"/>
    <col min="2" max="2" width="22.44140625" style="3" customWidth="1"/>
    <col min="3" max="3" width="26.88671875" style="3" customWidth="1"/>
    <col min="4" max="4" width="21.88671875" style="3" customWidth="1"/>
    <col min="5" max="5" width="23.33203125" style="3" customWidth="1"/>
    <col min="6" max="6" width="25.6640625" style="3" customWidth="1"/>
    <col min="7" max="7" width="3.6640625" style="25" customWidth="1"/>
    <col min="8" max="9" width="19.6640625" style="3" customWidth="1"/>
    <col min="10" max="10" width="27" style="3" customWidth="1"/>
    <col min="11" max="11" width="3.33203125" customWidth="1"/>
    <col min="12" max="12" width="20.6640625" customWidth="1"/>
    <col min="13" max="13" width="3.33203125" style="3" customWidth="1"/>
    <col min="14" max="15" width="20.6640625" customWidth="1"/>
    <col min="16" max="16" width="6" style="3" customWidth="1"/>
    <col min="17" max="17" width="22.5546875" style="3" customWidth="1"/>
    <col min="18" max="18" width="6" style="3" customWidth="1"/>
    <col min="19" max="19" width="22.5546875" style="3" customWidth="1"/>
    <col min="20" max="20" width="17.77734375" style="3" customWidth="1"/>
    <col min="21" max="21" width="14.5546875" style="3" customWidth="1"/>
    <col min="22" max="22" width="15.33203125" style="3" customWidth="1"/>
    <col min="23" max="24" width="21.109375" style="3" customWidth="1"/>
    <col min="25" max="25" width="22.77734375" style="25" customWidth="1"/>
  </cols>
  <sheetData>
    <row r="1" spans="1:27" x14ac:dyDescent="0.3">
      <c r="A1"/>
      <c r="B1"/>
      <c r="C1"/>
      <c r="D1"/>
      <c r="E1"/>
      <c r="F1"/>
      <c r="G1" s="22"/>
      <c r="H1"/>
      <c r="I1"/>
      <c r="J1"/>
      <c r="Q1"/>
      <c r="S1"/>
      <c r="T1"/>
      <c r="U1"/>
      <c r="V1"/>
      <c r="W1"/>
      <c r="X1"/>
      <c r="Y1" s="22"/>
    </row>
    <row r="2" spans="1:27" x14ac:dyDescent="0.3">
      <c r="A2"/>
      <c r="B2"/>
      <c r="C2"/>
      <c r="D2"/>
      <c r="E2"/>
      <c r="F2"/>
      <c r="G2" s="22"/>
      <c r="H2"/>
      <c r="I2"/>
      <c r="J2"/>
      <c r="Q2"/>
      <c r="S2"/>
      <c r="T2"/>
      <c r="U2"/>
      <c r="V2"/>
      <c r="W2"/>
      <c r="X2"/>
      <c r="Y2" s="22"/>
    </row>
    <row r="3" spans="1:27" ht="33.6" x14ac:dyDescent="0.5">
      <c r="A3" s="17" t="s">
        <v>63</v>
      </c>
      <c r="B3" s="17"/>
      <c r="C3" s="1"/>
      <c r="D3" s="5"/>
      <c r="E3" s="5"/>
      <c r="F3" s="5"/>
      <c r="G3" s="5"/>
      <c r="Y3" s="23"/>
    </row>
    <row r="4" spans="1:27" x14ac:dyDescent="0.3">
      <c r="A4"/>
      <c r="B4"/>
      <c r="C4"/>
      <c r="D4"/>
      <c r="E4"/>
      <c r="F4"/>
      <c r="G4" s="22"/>
      <c r="H4"/>
      <c r="I4"/>
      <c r="J4"/>
      <c r="Q4"/>
      <c r="S4"/>
      <c r="T4"/>
      <c r="U4"/>
      <c r="V4"/>
      <c r="W4"/>
      <c r="X4"/>
      <c r="Y4" s="22"/>
    </row>
    <row r="5" spans="1:27" ht="21.6" thickBot="1" x14ac:dyDescent="0.45">
      <c r="A5" s="1"/>
      <c r="B5" s="2"/>
      <c r="C5" s="2"/>
      <c r="D5" s="2"/>
      <c r="E5" s="2"/>
      <c r="F5" s="2"/>
      <c r="G5" s="24"/>
      <c r="L5" s="32"/>
      <c r="O5" s="32"/>
      <c r="Q5" s="32"/>
      <c r="S5" s="32"/>
      <c r="T5" s="32"/>
      <c r="U5" s="32"/>
      <c r="V5" s="32"/>
      <c r="W5" s="32"/>
      <c r="X5" s="32"/>
      <c r="Y5" s="24"/>
    </row>
    <row r="6" spans="1:27" ht="67.5" customHeight="1" thickBot="1" x14ac:dyDescent="0.45">
      <c r="A6" s="6"/>
      <c r="B6" s="70" t="s">
        <v>46</v>
      </c>
      <c r="C6" s="71"/>
      <c r="D6" s="72"/>
      <c r="E6" s="70" t="s">
        <v>47</v>
      </c>
      <c r="F6" s="72"/>
      <c r="G6" s="49"/>
      <c r="H6" s="73" t="s">
        <v>65</v>
      </c>
      <c r="I6" s="74"/>
      <c r="J6" s="75"/>
      <c r="L6" s="31" t="s">
        <v>41</v>
      </c>
      <c r="M6" s="18"/>
      <c r="N6" s="26" t="s">
        <v>44</v>
      </c>
      <c r="O6" s="31" t="s">
        <v>42</v>
      </c>
      <c r="P6" s="18"/>
      <c r="Q6" s="31" t="s">
        <v>96</v>
      </c>
      <c r="R6" s="18"/>
      <c r="S6" s="96" t="s">
        <v>61</v>
      </c>
      <c r="T6" s="96"/>
      <c r="U6" s="97"/>
      <c r="V6" s="98"/>
      <c r="W6" s="96" t="s">
        <v>64</v>
      </c>
      <c r="X6" s="96"/>
      <c r="Y6" s="96"/>
    </row>
    <row r="7" spans="1:27" ht="78" x14ac:dyDescent="0.3">
      <c r="A7" s="7" t="s">
        <v>0</v>
      </c>
      <c r="B7" s="54" t="s">
        <v>1</v>
      </c>
      <c r="C7" s="55" t="s">
        <v>2</v>
      </c>
      <c r="D7" s="55" t="s">
        <v>3</v>
      </c>
      <c r="E7" s="55" t="s">
        <v>48</v>
      </c>
      <c r="F7" s="56" t="s">
        <v>4</v>
      </c>
      <c r="G7" s="50"/>
      <c r="H7" s="64" t="s">
        <v>28</v>
      </c>
      <c r="I7" s="37" t="s">
        <v>29</v>
      </c>
      <c r="J7" s="65" t="s">
        <v>4</v>
      </c>
      <c r="K7" s="9"/>
      <c r="L7" s="8" t="s">
        <v>49</v>
      </c>
      <c r="M7" s="19"/>
      <c r="N7" s="8" t="s">
        <v>40</v>
      </c>
      <c r="O7" s="8" t="s">
        <v>50</v>
      </c>
      <c r="P7" s="19"/>
      <c r="Q7" s="79" t="s">
        <v>74</v>
      </c>
      <c r="R7" s="19"/>
      <c r="S7" s="10" t="s">
        <v>54</v>
      </c>
      <c r="T7" s="44" t="s">
        <v>55</v>
      </c>
      <c r="U7" s="44" t="s">
        <v>56</v>
      </c>
      <c r="V7" s="44" t="s">
        <v>57</v>
      </c>
      <c r="W7" s="10" t="s">
        <v>60</v>
      </c>
      <c r="X7" s="10" t="s">
        <v>58</v>
      </c>
      <c r="Y7" s="10" t="s">
        <v>59</v>
      </c>
      <c r="Z7" s="9"/>
      <c r="AA7" s="9"/>
    </row>
    <row r="8" spans="1:27" ht="16.2" thickBot="1" x14ac:dyDescent="0.35">
      <c r="A8" s="11"/>
      <c r="B8" s="57" t="s">
        <v>30</v>
      </c>
      <c r="C8" s="12" t="s">
        <v>31</v>
      </c>
      <c r="D8" s="12" t="s">
        <v>32</v>
      </c>
      <c r="E8" s="12" t="s">
        <v>33</v>
      </c>
      <c r="F8" s="58" t="s">
        <v>34</v>
      </c>
      <c r="G8" s="51"/>
      <c r="H8" s="57" t="s">
        <v>35</v>
      </c>
      <c r="I8" s="12" t="s">
        <v>36</v>
      </c>
      <c r="J8" s="58" t="s">
        <v>37</v>
      </c>
      <c r="K8" s="9"/>
      <c r="L8" s="30" t="s">
        <v>38</v>
      </c>
      <c r="M8" s="20"/>
      <c r="N8" s="30" t="s">
        <v>39</v>
      </c>
      <c r="O8" s="30" t="s">
        <v>43</v>
      </c>
      <c r="P8" s="20"/>
      <c r="Q8" s="95" t="s">
        <v>95</v>
      </c>
      <c r="R8" s="20"/>
      <c r="S8" s="45"/>
      <c r="T8" s="45"/>
      <c r="U8" s="45"/>
      <c r="V8" s="45"/>
      <c r="W8" s="45"/>
      <c r="X8" s="45"/>
      <c r="Y8" s="45"/>
      <c r="Z8" s="9"/>
      <c r="AA8" s="9"/>
    </row>
    <row r="9" spans="1:27" ht="15.6" x14ac:dyDescent="0.3">
      <c r="A9" s="13" t="s">
        <v>5</v>
      </c>
      <c r="B9" s="59">
        <v>231122271.09</v>
      </c>
      <c r="C9" s="34">
        <v>262235521.31318381</v>
      </c>
      <c r="D9" s="34">
        <v>-31113250.223183811</v>
      </c>
      <c r="E9" s="34">
        <v>-55394317.575284392</v>
      </c>
      <c r="F9" s="60">
        <f>+D9-E9</f>
        <v>24281067.352100581</v>
      </c>
      <c r="G9" s="52"/>
      <c r="H9" s="66">
        <v>-40174499.463830769</v>
      </c>
      <c r="I9" s="14">
        <v>-13065812.188091218</v>
      </c>
      <c r="J9" s="67">
        <v>-27108687.275739551</v>
      </c>
      <c r="K9" s="9"/>
      <c r="L9" s="27">
        <f>J9/4</f>
        <v>-6777171.8189348876</v>
      </c>
      <c r="M9" s="21"/>
      <c r="N9" s="27">
        <v>-581911.03019999713</v>
      </c>
      <c r="O9" s="27">
        <f>N9/4</f>
        <v>-145477.75754999928</v>
      </c>
      <c r="P9" s="21"/>
      <c r="Q9" s="27">
        <v>-197933.05999998748</v>
      </c>
      <c r="R9" s="21"/>
      <c r="S9" s="38">
        <v>-432624.75</v>
      </c>
      <c r="T9" s="38"/>
      <c r="U9" s="38"/>
      <c r="V9" s="38"/>
      <c r="W9" s="39"/>
      <c r="X9" s="39"/>
      <c r="Y9" s="40">
        <f t="shared" ref="Y9:Y30" si="0">+W9-X9</f>
        <v>0</v>
      </c>
      <c r="Z9" s="9"/>
      <c r="AA9" s="9"/>
    </row>
    <row r="10" spans="1:27" ht="15.6" x14ac:dyDescent="0.3">
      <c r="A10" s="13" t="s">
        <v>6</v>
      </c>
      <c r="B10" s="61">
        <v>12940975.300000004</v>
      </c>
      <c r="C10" s="35">
        <v>19252714.232150003</v>
      </c>
      <c r="D10" s="34">
        <v>-6311738.9321499988</v>
      </c>
      <c r="E10" s="34">
        <v>-7127802.6346500069</v>
      </c>
      <c r="F10" s="60">
        <f t="shared" ref="F10:F31" si="1">+D10-E10</f>
        <v>816063.70250000805</v>
      </c>
      <c r="G10" s="52"/>
      <c r="H10" s="66">
        <v>-9018834.2352925166</v>
      </c>
      <c r="I10" s="14">
        <v>-11688920.940190682</v>
      </c>
      <c r="J10" s="67">
        <v>2670086.7048981655</v>
      </c>
      <c r="K10" s="9"/>
      <c r="L10" s="28">
        <f t="shared" ref="L10:L31" si="2">J10/4</f>
        <v>667521.67622454138</v>
      </c>
      <c r="M10" s="21"/>
      <c r="N10" s="28">
        <v>353221.04874989559</v>
      </c>
      <c r="O10" s="28">
        <f t="shared" ref="O10:O32" si="3">N10/4</f>
        <v>88305.262187473898</v>
      </c>
      <c r="P10" s="21"/>
      <c r="Q10" s="28">
        <v>365778.35500000021</v>
      </c>
      <c r="R10" s="21"/>
      <c r="S10" s="38">
        <v>-65921.740000000005</v>
      </c>
      <c r="T10" s="38"/>
      <c r="U10" s="38"/>
      <c r="V10" s="38"/>
      <c r="W10" s="39"/>
      <c r="X10" s="39"/>
      <c r="Y10" s="40">
        <f t="shared" si="0"/>
        <v>0</v>
      </c>
      <c r="Z10" s="9"/>
      <c r="AA10" s="9"/>
    </row>
    <row r="11" spans="1:27" ht="15.6" x14ac:dyDescent="0.3">
      <c r="A11" s="13" t="s">
        <v>7</v>
      </c>
      <c r="B11" s="61">
        <v>1052907361.19305</v>
      </c>
      <c r="C11" s="35">
        <v>355283423.85706806</v>
      </c>
      <c r="D11" s="34">
        <v>697623937.33598197</v>
      </c>
      <c r="E11" s="34">
        <v>665290916.52580488</v>
      </c>
      <c r="F11" s="60">
        <f t="shared" si="1"/>
        <v>32333020.810177088</v>
      </c>
      <c r="G11" s="52"/>
      <c r="H11" s="66">
        <v>576453909.74667931</v>
      </c>
      <c r="I11" s="14">
        <v>494618962.9943431</v>
      </c>
      <c r="J11" s="67">
        <v>81834946.752336204</v>
      </c>
      <c r="K11" s="9"/>
      <c r="L11" s="28">
        <f t="shared" si="2"/>
        <v>20458736.688084051</v>
      </c>
      <c r="M11" s="21"/>
      <c r="N11" s="28">
        <v>-14932499.414689988</v>
      </c>
      <c r="O11" s="28">
        <f t="shared" si="3"/>
        <v>-3733124.853672497</v>
      </c>
      <c r="P11" s="21"/>
      <c r="Q11" s="28">
        <v>-6349016.9399999082</v>
      </c>
      <c r="R11" s="21"/>
      <c r="S11" s="38">
        <v>1839511.09</v>
      </c>
      <c r="T11" s="38">
        <v>291672</v>
      </c>
      <c r="U11" s="38">
        <v>262429</v>
      </c>
      <c r="V11" s="38">
        <v>277560</v>
      </c>
      <c r="W11" s="39"/>
      <c r="X11" s="39"/>
      <c r="Y11" s="40">
        <f t="shared" si="0"/>
        <v>0</v>
      </c>
      <c r="Z11" s="9"/>
      <c r="AA11" s="9"/>
    </row>
    <row r="12" spans="1:27" ht="15.6" x14ac:dyDescent="0.3">
      <c r="A12" s="13" t="s">
        <v>8</v>
      </c>
      <c r="B12" s="61">
        <v>29027521.23886</v>
      </c>
      <c r="C12" s="35">
        <v>26242065.077382796</v>
      </c>
      <c r="D12" s="34">
        <v>2785456.1614772044</v>
      </c>
      <c r="E12" s="34">
        <v>2091195.2373800017</v>
      </c>
      <c r="F12" s="60">
        <f t="shared" si="1"/>
        <v>694260.92409720272</v>
      </c>
      <c r="G12" s="52"/>
      <c r="H12" s="66">
        <v>4887540.4176516645</v>
      </c>
      <c r="I12" s="14">
        <v>11528892.916408099</v>
      </c>
      <c r="J12" s="67">
        <v>-6641352.4987564348</v>
      </c>
      <c r="K12" s="9"/>
      <c r="L12" s="28">
        <f t="shared" si="2"/>
        <v>-1660338.1246891087</v>
      </c>
      <c r="M12" s="21"/>
      <c r="N12" s="28">
        <v>-366201.05740000005</v>
      </c>
      <c r="O12" s="28">
        <f t="shared" si="3"/>
        <v>-91550.264350000012</v>
      </c>
      <c r="P12" s="21"/>
      <c r="Q12" s="28">
        <v>390724.93500000099</v>
      </c>
      <c r="R12" s="21"/>
      <c r="S12" s="38">
        <v>-122681.5</v>
      </c>
      <c r="T12" s="38"/>
      <c r="U12" s="38"/>
      <c r="V12" s="38"/>
      <c r="W12" s="39"/>
      <c r="X12" s="39"/>
      <c r="Y12" s="40">
        <f t="shared" si="0"/>
        <v>0</v>
      </c>
      <c r="Z12" s="9"/>
      <c r="AA12" s="9"/>
    </row>
    <row r="13" spans="1:27" ht="15.6" x14ac:dyDescent="0.3">
      <c r="A13" s="13" t="s">
        <v>9</v>
      </c>
      <c r="B13" s="61">
        <v>56345075.050000042</v>
      </c>
      <c r="C13" s="35">
        <v>63092600.211018771</v>
      </c>
      <c r="D13" s="34">
        <v>-6747525.1610187292</v>
      </c>
      <c r="E13" s="34">
        <v>-12867290.807088993</v>
      </c>
      <c r="F13" s="60">
        <f t="shared" si="1"/>
        <v>6119765.6460702643</v>
      </c>
      <c r="G13" s="52"/>
      <c r="H13" s="66">
        <v>-16130737.899260931</v>
      </c>
      <c r="I13" s="14">
        <v>-16506397.359096184</v>
      </c>
      <c r="J13" s="67">
        <v>375659.45983525366</v>
      </c>
      <c r="K13" s="9"/>
      <c r="L13" s="28">
        <f t="shared" si="2"/>
        <v>93914.864958813414</v>
      </c>
      <c r="M13" s="21"/>
      <c r="N13" s="28">
        <v>-758377.09630000126</v>
      </c>
      <c r="O13" s="28">
        <f t="shared" si="3"/>
        <v>-189594.27407500031</v>
      </c>
      <c r="P13" s="21"/>
      <c r="Q13" s="28">
        <v>124666.16500000097</v>
      </c>
      <c r="R13" s="21"/>
      <c r="S13" s="38">
        <v>-62912.670000000006</v>
      </c>
      <c r="T13" s="38"/>
      <c r="U13" s="38"/>
      <c r="V13" s="38"/>
      <c r="W13" s="39"/>
      <c r="X13" s="39"/>
      <c r="Y13" s="40">
        <f t="shared" si="0"/>
        <v>0</v>
      </c>
      <c r="Z13" s="9"/>
      <c r="AA13" s="9"/>
    </row>
    <row r="14" spans="1:27" ht="15.6" x14ac:dyDescent="0.3">
      <c r="A14" s="13" t="s">
        <v>10</v>
      </c>
      <c r="B14" s="61">
        <v>377185344.94791007</v>
      </c>
      <c r="C14" s="35">
        <v>251560812.84144393</v>
      </c>
      <c r="D14" s="34">
        <v>125624532.10646614</v>
      </c>
      <c r="E14" s="34">
        <v>119034251.27789509</v>
      </c>
      <c r="F14" s="60">
        <f t="shared" si="1"/>
        <v>6590280.8285710514</v>
      </c>
      <c r="G14" s="52"/>
      <c r="H14" s="66">
        <v>98639144.234332979</v>
      </c>
      <c r="I14" s="14">
        <v>85345586.105533481</v>
      </c>
      <c r="J14" s="67">
        <v>13293558.128799498</v>
      </c>
      <c r="K14" s="9"/>
      <c r="L14" s="28">
        <f t="shared" si="2"/>
        <v>3323389.5321998745</v>
      </c>
      <c r="M14" s="21"/>
      <c r="N14" s="28">
        <v>-3177082.9744199812</v>
      </c>
      <c r="O14" s="28">
        <f t="shared" si="3"/>
        <v>-794270.74360499531</v>
      </c>
      <c r="P14" s="21"/>
      <c r="Q14" s="28">
        <v>2624852.7299999967</v>
      </c>
      <c r="R14" s="21"/>
      <c r="S14" s="38">
        <v>2071753.4000000006</v>
      </c>
      <c r="T14" s="38">
        <v>346005.96999999991</v>
      </c>
      <c r="U14" s="38">
        <v>303902.72000000009</v>
      </c>
      <c r="V14" s="38">
        <v>319024.92</v>
      </c>
      <c r="W14" s="38">
        <f>1189377+1071792+888928</f>
        <v>3150097</v>
      </c>
      <c r="X14" s="38"/>
      <c r="Y14" s="38">
        <f t="shared" si="0"/>
        <v>3150097</v>
      </c>
      <c r="Z14" s="9"/>
      <c r="AA14" s="9"/>
    </row>
    <row r="15" spans="1:27" ht="15.6" x14ac:dyDescent="0.3">
      <c r="A15" s="13" t="s">
        <v>11</v>
      </c>
      <c r="B15" s="61">
        <v>91336792</v>
      </c>
      <c r="C15" s="35">
        <v>84424784.602352634</v>
      </c>
      <c r="D15" s="34">
        <v>6912007.3976473659</v>
      </c>
      <c r="E15" s="34">
        <v>15518969.936533093</v>
      </c>
      <c r="F15" s="60">
        <f t="shared" si="1"/>
        <v>-8606962.5388857275</v>
      </c>
      <c r="G15" s="52"/>
      <c r="H15" s="66">
        <v>23751979.634659126</v>
      </c>
      <c r="I15" s="14">
        <v>28528805.651793718</v>
      </c>
      <c r="J15" s="67">
        <v>-4776826.0171345919</v>
      </c>
      <c r="K15" s="9"/>
      <c r="L15" s="28">
        <f t="shared" si="2"/>
        <v>-1194206.504283648</v>
      </c>
      <c r="M15" s="21"/>
      <c r="N15" s="28">
        <v>414182.89149162278</v>
      </c>
      <c r="O15" s="28">
        <f t="shared" si="3"/>
        <v>103545.7228729057</v>
      </c>
      <c r="P15" s="21"/>
      <c r="Q15" s="28">
        <v>-117867.83999999985</v>
      </c>
      <c r="R15" s="21"/>
      <c r="S15" s="38">
        <v>-372822.08</v>
      </c>
      <c r="T15" s="38"/>
      <c r="U15" s="38"/>
      <c r="V15" s="38"/>
      <c r="W15" s="38">
        <v>2580.84</v>
      </c>
      <c r="X15" s="38">
        <f>1189377+1071792+888928</f>
        <v>3150097</v>
      </c>
      <c r="Y15" s="46">
        <f t="shared" si="0"/>
        <v>-3147516.16</v>
      </c>
      <c r="Z15" s="9"/>
      <c r="AA15" s="9"/>
    </row>
    <row r="16" spans="1:27" ht="15.6" x14ac:dyDescent="0.3">
      <c r="A16" s="13" t="s">
        <v>12</v>
      </c>
      <c r="B16" s="61">
        <v>125173578</v>
      </c>
      <c r="C16" s="35">
        <v>201204618.5842551</v>
      </c>
      <c r="D16" s="34">
        <v>-76031040.584255099</v>
      </c>
      <c r="E16" s="34">
        <v>-70823171.157661512</v>
      </c>
      <c r="F16" s="60">
        <f t="shared" si="1"/>
        <v>-5207869.4265935868</v>
      </c>
      <c r="G16" s="52"/>
      <c r="H16" s="66">
        <v>-62525001.774243668</v>
      </c>
      <c r="I16" s="14">
        <v>-62880446.071384639</v>
      </c>
      <c r="J16" s="67">
        <v>355444.29714097083</v>
      </c>
      <c r="K16" s="9"/>
      <c r="L16" s="28">
        <f t="shared" si="2"/>
        <v>88861.074285242707</v>
      </c>
      <c r="M16" s="21"/>
      <c r="N16" s="28">
        <v>-1326213.1020099185</v>
      </c>
      <c r="O16" s="28">
        <f t="shared" si="3"/>
        <v>-331553.27550247964</v>
      </c>
      <c r="P16" s="21"/>
      <c r="Q16" s="28">
        <v>-2440.9650000110269</v>
      </c>
      <c r="R16" s="21"/>
      <c r="S16" s="38">
        <v>-317944.84999999998</v>
      </c>
      <c r="T16" s="38"/>
      <c r="U16" s="38"/>
      <c r="V16" s="38"/>
      <c r="W16" s="38"/>
      <c r="X16" s="38">
        <v>2580.84</v>
      </c>
      <c r="Y16" s="46">
        <f t="shared" si="0"/>
        <v>-2580.84</v>
      </c>
      <c r="Z16" s="9"/>
      <c r="AA16" s="9"/>
    </row>
    <row r="17" spans="1:27" ht="15.6" x14ac:dyDescent="0.3">
      <c r="A17" s="13" t="s">
        <v>13</v>
      </c>
      <c r="B17" s="61">
        <v>592929265.3499999</v>
      </c>
      <c r="C17" s="35">
        <v>254506106.75394836</v>
      </c>
      <c r="D17" s="34">
        <v>338423158.59605157</v>
      </c>
      <c r="E17" s="34">
        <v>347642268.69258308</v>
      </c>
      <c r="F17" s="60">
        <f t="shared" si="1"/>
        <v>-9219110.0965315104</v>
      </c>
      <c r="G17" s="52"/>
      <c r="H17" s="66">
        <v>333506948.15088904</v>
      </c>
      <c r="I17" s="14">
        <v>334779878.81055796</v>
      </c>
      <c r="J17" s="67">
        <v>-1272930.6596689224</v>
      </c>
      <c r="K17" s="9"/>
      <c r="L17" s="28">
        <f t="shared" si="2"/>
        <v>-318232.66491723061</v>
      </c>
      <c r="M17" s="21"/>
      <c r="N17" s="28">
        <v>-1086450.1642799973</v>
      </c>
      <c r="O17" s="28">
        <f t="shared" si="3"/>
        <v>-271612.54106999934</v>
      </c>
      <c r="P17" s="21"/>
      <c r="Q17" s="28">
        <v>-2831277.1799999848</v>
      </c>
      <c r="R17" s="21"/>
      <c r="S17" s="38">
        <v>-744606.92</v>
      </c>
      <c r="T17" s="38"/>
      <c r="U17" s="38"/>
      <c r="V17" s="38"/>
      <c r="W17" s="38"/>
      <c r="X17" s="38"/>
      <c r="Y17" s="40">
        <f t="shared" si="0"/>
        <v>0</v>
      </c>
      <c r="Z17" s="9"/>
      <c r="AA17" s="9"/>
    </row>
    <row r="18" spans="1:27" ht="15.6" x14ac:dyDescent="0.3">
      <c r="A18" s="13" t="s">
        <v>14</v>
      </c>
      <c r="B18" s="61">
        <v>337628494.81000173</v>
      </c>
      <c r="C18" s="35">
        <v>194659408.66776305</v>
      </c>
      <c r="D18" s="34">
        <v>142969086.14223868</v>
      </c>
      <c r="E18" s="34">
        <v>143355664.558029</v>
      </c>
      <c r="F18" s="60">
        <f t="shared" si="1"/>
        <v>-386578.41579031944</v>
      </c>
      <c r="G18" s="52"/>
      <c r="H18" s="66">
        <v>144472669.77342203</v>
      </c>
      <c r="I18" s="14">
        <v>137865636.64458123</v>
      </c>
      <c r="J18" s="67">
        <v>6607033.1288408041</v>
      </c>
      <c r="K18" s="9"/>
      <c r="L18" s="28">
        <f t="shared" si="2"/>
        <v>1651758.282210201</v>
      </c>
      <c r="M18" s="21"/>
      <c r="N18" s="28">
        <v>-3651544.4285198376</v>
      </c>
      <c r="O18" s="28">
        <f t="shared" si="3"/>
        <v>-912886.10712995939</v>
      </c>
      <c r="P18" s="21"/>
      <c r="Q18" s="28">
        <v>-3724346.7149999812</v>
      </c>
      <c r="R18" s="21"/>
      <c r="S18" s="38">
        <v>840319.34</v>
      </c>
      <c r="T18" s="38">
        <v>221723</v>
      </c>
      <c r="U18" s="38">
        <v>222540</v>
      </c>
      <c r="V18" s="38">
        <v>221566</v>
      </c>
      <c r="W18" s="38"/>
      <c r="X18" s="38"/>
      <c r="Y18" s="40">
        <f t="shared" si="0"/>
        <v>0</v>
      </c>
      <c r="Z18" s="9"/>
      <c r="AA18" s="9"/>
    </row>
    <row r="19" spans="1:27" ht="15.6" x14ac:dyDescent="0.3">
      <c r="A19" s="13" t="s">
        <v>15</v>
      </c>
      <c r="B19" s="61">
        <v>94872603.694620013</v>
      </c>
      <c r="C19" s="35">
        <v>95946264.288501114</v>
      </c>
      <c r="D19" s="34">
        <v>-1073660.5938811004</v>
      </c>
      <c r="E19" s="34">
        <v>13411308.550519034</v>
      </c>
      <c r="F19" s="60">
        <f t="shared" si="1"/>
        <v>-14484969.144400135</v>
      </c>
      <c r="G19" s="52"/>
      <c r="H19" s="66">
        <v>21341143.477186978</v>
      </c>
      <c r="I19" s="14">
        <v>5045753.3723106235</v>
      </c>
      <c r="J19" s="67">
        <v>16295390.104876354</v>
      </c>
      <c r="K19" s="9"/>
      <c r="L19" s="28">
        <f t="shared" si="2"/>
        <v>4073847.5262190886</v>
      </c>
      <c r="M19" s="21"/>
      <c r="N19" s="28"/>
      <c r="O19" s="28">
        <f t="shared" si="3"/>
        <v>0</v>
      </c>
      <c r="P19" s="21"/>
      <c r="Q19" s="28">
        <v>1906322.6900000013</v>
      </c>
      <c r="R19" s="21"/>
      <c r="S19" s="38">
        <v>236204.57</v>
      </c>
      <c r="T19" s="38"/>
      <c r="U19" s="38"/>
      <c r="V19" s="38"/>
      <c r="W19" s="38"/>
      <c r="X19" s="38"/>
      <c r="Y19" s="40">
        <f t="shared" si="0"/>
        <v>0</v>
      </c>
      <c r="Z19" s="9"/>
      <c r="AA19" s="9"/>
    </row>
    <row r="20" spans="1:27" ht="15.6" x14ac:dyDescent="0.3">
      <c r="A20" s="13" t="s">
        <v>16</v>
      </c>
      <c r="B20" s="61">
        <v>118375555.06000051</v>
      </c>
      <c r="C20" s="35">
        <v>165790858.46376869</v>
      </c>
      <c r="D20" s="34">
        <v>-47415303.403768182</v>
      </c>
      <c r="E20" s="34">
        <v>-56002100.628287286</v>
      </c>
      <c r="F20" s="60">
        <f t="shared" si="1"/>
        <v>8586797.2245191038</v>
      </c>
      <c r="G20" s="52"/>
      <c r="H20" s="66">
        <v>-33983227.646816045</v>
      </c>
      <c r="I20" s="14">
        <v>-37562132.163736105</v>
      </c>
      <c r="J20" s="67">
        <v>3578904.5169200599</v>
      </c>
      <c r="K20" s="9"/>
      <c r="L20" s="28">
        <f t="shared" si="2"/>
        <v>894726.12923001498</v>
      </c>
      <c r="M20" s="21"/>
      <c r="N20" s="28">
        <v>1412180.9530799841</v>
      </c>
      <c r="O20" s="28">
        <f t="shared" si="3"/>
        <v>353045.23826999601</v>
      </c>
      <c r="P20" s="21"/>
      <c r="Q20" s="28">
        <v>-1844429.1349999942</v>
      </c>
      <c r="R20" s="21"/>
      <c r="S20" s="38">
        <v>3973547.3600000003</v>
      </c>
      <c r="T20" s="38">
        <v>339983.98</v>
      </c>
      <c r="U20" s="38">
        <v>322682.58999999997</v>
      </c>
      <c r="V20" s="38">
        <v>610737.60000000009</v>
      </c>
      <c r="W20" s="38"/>
      <c r="X20" s="38"/>
      <c r="Y20" s="40">
        <f t="shared" si="0"/>
        <v>0</v>
      </c>
      <c r="Z20" s="9"/>
      <c r="AA20" s="9"/>
    </row>
    <row r="21" spans="1:27" ht="15.6" x14ac:dyDescent="0.3">
      <c r="A21" s="13" t="s">
        <v>17</v>
      </c>
      <c r="B21" s="61">
        <v>342187374.39999998</v>
      </c>
      <c r="C21" s="35">
        <v>558160222.70491099</v>
      </c>
      <c r="D21" s="34">
        <v>-215972848.30491102</v>
      </c>
      <c r="E21" s="34">
        <v>-228523020.59277087</v>
      </c>
      <c r="F21" s="60">
        <f t="shared" si="1"/>
        <v>12550172.287859857</v>
      </c>
      <c r="G21" s="52"/>
      <c r="H21" s="66">
        <v>-215800300.63148844</v>
      </c>
      <c r="I21" s="14">
        <v>-146650126.6033324</v>
      </c>
      <c r="J21" s="67">
        <v>-69150174.028156042</v>
      </c>
      <c r="K21" s="9"/>
      <c r="L21" s="28">
        <f t="shared" si="2"/>
        <v>-17287543.507039011</v>
      </c>
      <c r="M21" s="21"/>
      <c r="N21" s="28">
        <v>8026962.4696744354</v>
      </c>
      <c r="O21" s="28">
        <f t="shared" si="3"/>
        <v>2006740.6174186089</v>
      </c>
      <c r="P21" s="21"/>
      <c r="Q21" s="28">
        <v>277514.97499994934</v>
      </c>
      <c r="R21" s="21"/>
      <c r="S21" s="38">
        <v>96522.889999999898</v>
      </c>
      <c r="T21" s="38">
        <v>28776</v>
      </c>
      <c r="U21" s="38">
        <v>28028</v>
      </c>
      <c r="V21" s="38">
        <v>28776</v>
      </c>
      <c r="W21" s="38">
        <f>3072399+118054</f>
        <v>3190453</v>
      </c>
      <c r="X21" s="38">
        <f>6409182+41022.73</f>
        <v>6450204.7300000004</v>
      </c>
      <c r="Y21" s="46">
        <f t="shared" si="0"/>
        <v>-3259751.7300000004</v>
      </c>
      <c r="Z21" s="9"/>
      <c r="AA21" s="9"/>
    </row>
    <row r="22" spans="1:27" ht="15.6" x14ac:dyDescent="0.3">
      <c r="A22" s="13" t="s">
        <v>18</v>
      </c>
      <c r="B22" s="61">
        <v>104739223.21000001</v>
      </c>
      <c r="C22" s="35">
        <v>190719557.74364424</v>
      </c>
      <c r="D22" s="34">
        <v>-85980334.533644229</v>
      </c>
      <c r="E22" s="34">
        <v>-69049598.483700261</v>
      </c>
      <c r="F22" s="60">
        <f t="shared" si="1"/>
        <v>-16930736.049943969</v>
      </c>
      <c r="G22" s="52"/>
      <c r="H22" s="66">
        <v>-73075626.951467127</v>
      </c>
      <c r="I22" s="14">
        <v>-68268860.020325825</v>
      </c>
      <c r="J22" s="67">
        <v>-4806766.931141302</v>
      </c>
      <c r="K22" s="9"/>
      <c r="L22" s="28">
        <f t="shared" si="2"/>
        <v>-1201691.7327853255</v>
      </c>
      <c r="M22" s="21"/>
      <c r="N22" s="28">
        <v>561628.7442041334</v>
      </c>
      <c r="O22" s="28">
        <f t="shared" si="3"/>
        <v>140407.18605103335</v>
      </c>
      <c r="P22" s="21"/>
      <c r="Q22" s="28">
        <v>4029733.0199999921</v>
      </c>
      <c r="R22" s="21"/>
      <c r="S22" s="38">
        <v>-1209653.33</v>
      </c>
      <c r="T22" s="38"/>
      <c r="U22" s="38"/>
      <c r="V22" s="38"/>
      <c r="W22" s="38"/>
      <c r="X22" s="38"/>
      <c r="Y22" s="40">
        <f t="shared" si="0"/>
        <v>0</v>
      </c>
      <c r="Z22" s="9"/>
      <c r="AA22" s="9"/>
    </row>
    <row r="23" spans="1:27" ht="15.6" x14ac:dyDescent="0.3">
      <c r="A23" s="13" t="s">
        <v>19</v>
      </c>
      <c r="B23" s="61">
        <v>97860348.460000008</v>
      </c>
      <c r="C23" s="35">
        <v>69345341.131321222</v>
      </c>
      <c r="D23" s="34">
        <v>28515007.328678787</v>
      </c>
      <c r="E23" s="34">
        <v>22370501.139003664</v>
      </c>
      <c r="F23" s="60">
        <f t="shared" si="1"/>
        <v>6144506.1896751225</v>
      </c>
      <c r="G23" s="52"/>
      <c r="H23" s="66">
        <v>30461120.232868835</v>
      </c>
      <c r="I23" s="14">
        <v>29158722.687457696</v>
      </c>
      <c r="J23" s="67">
        <v>1302397.5454111397</v>
      </c>
      <c r="K23" s="9"/>
      <c r="L23" s="28">
        <f t="shared" si="2"/>
        <v>325599.38635278493</v>
      </c>
      <c r="M23" s="21"/>
      <c r="N23" s="28">
        <v>309611.2659124498</v>
      </c>
      <c r="O23" s="28">
        <f t="shared" si="3"/>
        <v>77402.816478112451</v>
      </c>
      <c r="P23" s="21"/>
      <c r="Q23" s="28">
        <v>-1234559.3450000007</v>
      </c>
      <c r="R23" s="21"/>
      <c r="S23" s="38">
        <v>-127208.06999999999</v>
      </c>
      <c r="T23" s="38"/>
      <c r="U23" s="38"/>
      <c r="V23" s="38"/>
      <c r="W23" s="38"/>
      <c r="X23" s="38"/>
      <c r="Y23" s="40">
        <f t="shared" si="0"/>
        <v>0</v>
      </c>
      <c r="Z23" s="9"/>
      <c r="AA23" s="9"/>
    </row>
    <row r="24" spans="1:27" ht="15.6" x14ac:dyDescent="0.3">
      <c r="A24" s="13" t="s">
        <v>20</v>
      </c>
      <c r="B24" s="61">
        <v>133193180.82999995</v>
      </c>
      <c r="C24" s="35">
        <v>452965448.14085674</v>
      </c>
      <c r="D24" s="34">
        <v>-319772267.31085682</v>
      </c>
      <c r="E24" s="34">
        <v>-289066385.46964502</v>
      </c>
      <c r="F24" s="60">
        <f t="shared" si="1"/>
        <v>-30705881.841211796</v>
      </c>
      <c r="G24" s="52"/>
      <c r="H24" s="66">
        <v>-281821119.73117262</v>
      </c>
      <c r="I24" s="14">
        <v>-283610649.02691716</v>
      </c>
      <c r="J24" s="67">
        <v>1789529.2957445085</v>
      </c>
      <c r="K24" s="9"/>
      <c r="L24" s="28">
        <f t="shared" si="2"/>
        <v>447382.32393612713</v>
      </c>
      <c r="M24" s="21"/>
      <c r="N24" s="28">
        <v>5117876.382452176</v>
      </c>
      <c r="O24" s="28">
        <f t="shared" si="3"/>
        <v>1279469.095613044</v>
      </c>
      <c r="P24" s="21"/>
      <c r="Q24" s="28">
        <v>1734084.7100000381</v>
      </c>
      <c r="R24" s="21"/>
      <c r="S24" s="38">
        <v>-424581.28</v>
      </c>
      <c r="T24" s="38">
        <v>284333</v>
      </c>
      <c r="U24" s="38">
        <v>282595</v>
      </c>
      <c r="V24" s="38">
        <v>245350</v>
      </c>
      <c r="W24" s="38"/>
      <c r="X24" s="38"/>
      <c r="Y24" s="40">
        <f t="shared" si="0"/>
        <v>0</v>
      </c>
      <c r="Z24" s="9"/>
      <c r="AA24" s="9"/>
    </row>
    <row r="25" spans="1:27" ht="15.6" x14ac:dyDescent="0.3">
      <c r="A25" s="13" t="s">
        <v>21</v>
      </c>
      <c r="B25" s="61">
        <v>129145333.21999998</v>
      </c>
      <c r="C25" s="35">
        <v>321474376.69063997</v>
      </c>
      <c r="D25" s="34">
        <v>-192329043.47064</v>
      </c>
      <c r="E25" s="34">
        <v>-178163673.09295323</v>
      </c>
      <c r="F25" s="60">
        <f t="shared" si="1"/>
        <v>-14165370.377686769</v>
      </c>
      <c r="G25" s="52"/>
      <c r="H25" s="66">
        <v>-187951251.28273821</v>
      </c>
      <c r="I25" s="14">
        <v>-181926143.17569214</v>
      </c>
      <c r="J25" s="67">
        <v>-6025108.1070460677</v>
      </c>
      <c r="K25" s="9"/>
      <c r="L25" s="28">
        <f t="shared" si="2"/>
        <v>-1506277.0267615169</v>
      </c>
      <c r="M25" s="21"/>
      <c r="N25" s="28">
        <v>3005659.9868960567</v>
      </c>
      <c r="O25" s="28">
        <f t="shared" si="3"/>
        <v>751414.99672401417</v>
      </c>
      <c r="P25" s="21"/>
      <c r="Q25" s="28">
        <v>3851599.0600000247</v>
      </c>
      <c r="R25" s="21"/>
      <c r="S25" s="38">
        <v>-1296426.9700000002</v>
      </c>
      <c r="T25" s="38"/>
      <c r="U25" s="38"/>
      <c r="V25" s="38"/>
      <c r="W25" s="38"/>
      <c r="X25" s="38"/>
      <c r="Y25" s="40">
        <f t="shared" si="0"/>
        <v>0</v>
      </c>
      <c r="Z25" s="9"/>
      <c r="AA25" s="9"/>
    </row>
    <row r="26" spans="1:27" ht="15.6" x14ac:dyDescent="0.3">
      <c r="A26" s="13" t="s">
        <v>22</v>
      </c>
      <c r="B26" s="61">
        <v>63683840.376278624</v>
      </c>
      <c r="C26" s="35">
        <v>106530937.69935</v>
      </c>
      <c r="D26" s="34">
        <v>-42847097.323071375</v>
      </c>
      <c r="E26" s="34">
        <v>-35400468.481165856</v>
      </c>
      <c r="F26" s="60">
        <f t="shared" si="1"/>
        <v>-7446628.8419055194</v>
      </c>
      <c r="G26" s="52"/>
      <c r="H26" s="66">
        <v>-26532519.094387323</v>
      </c>
      <c r="I26" s="14">
        <v>-34983230.43647863</v>
      </c>
      <c r="J26" s="67">
        <v>8450711.342091307</v>
      </c>
      <c r="K26" s="9"/>
      <c r="L26" s="28">
        <f t="shared" si="2"/>
        <v>2112677.8355228268</v>
      </c>
      <c r="M26" s="21"/>
      <c r="N26" s="28">
        <v>-683046.24268999323</v>
      </c>
      <c r="O26" s="28">
        <f t="shared" si="3"/>
        <v>-170761.56067249831</v>
      </c>
      <c r="P26" s="21"/>
      <c r="Q26" s="28">
        <v>-38593.339999999851</v>
      </c>
      <c r="R26" s="21"/>
      <c r="S26" s="38">
        <v>-330915.96000000002</v>
      </c>
      <c r="T26" s="38"/>
      <c r="U26" s="38"/>
      <c r="V26" s="38"/>
      <c r="W26" s="38"/>
      <c r="X26" s="38"/>
      <c r="Y26" s="40">
        <f t="shared" si="0"/>
        <v>0</v>
      </c>
      <c r="Z26" s="9"/>
      <c r="AA26" s="9"/>
    </row>
    <row r="27" spans="1:27" ht="15.6" x14ac:dyDescent="0.3">
      <c r="A27" s="13" t="s">
        <v>23</v>
      </c>
      <c r="B27" s="61">
        <v>23682682.950000003</v>
      </c>
      <c r="C27" s="35">
        <v>304200787.94203764</v>
      </c>
      <c r="D27" s="34">
        <v>-280518104.99203765</v>
      </c>
      <c r="E27" s="34">
        <v>-282584524.9910301</v>
      </c>
      <c r="F27" s="60">
        <f t="shared" si="1"/>
        <v>2066419.9989924431</v>
      </c>
      <c r="G27" s="52"/>
      <c r="H27" s="66">
        <v>-274040652.852027</v>
      </c>
      <c r="I27" s="14">
        <v>-243464856.21680382</v>
      </c>
      <c r="J27" s="67">
        <v>-30575796.635223206</v>
      </c>
      <c r="K27" s="9"/>
      <c r="L27" s="28">
        <f t="shared" si="2"/>
        <v>-7643949.1588058015</v>
      </c>
      <c r="M27" s="21"/>
      <c r="N27" s="28">
        <v>3478234.9781713849</v>
      </c>
      <c r="O27" s="28">
        <f t="shared" si="3"/>
        <v>869558.74454284622</v>
      </c>
      <c r="P27" s="21"/>
      <c r="Q27" s="28">
        <v>-256722.78000000864</v>
      </c>
      <c r="R27" s="21"/>
      <c r="S27" s="38">
        <v>-1100984.74</v>
      </c>
      <c r="T27" s="38"/>
      <c r="U27" s="38"/>
      <c r="V27" s="38"/>
      <c r="W27" s="38"/>
      <c r="X27" s="38"/>
      <c r="Y27" s="40">
        <f t="shared" si="0"/>
        <v>0</v>
      </c>
      <c r="Z27" s="9"/>
      <c r="AA27" s="9"/>
    </row>
    <row r="28" spans="1:27" ht="15.6" x14ac:dyDescent="0.3">
      <c r="A28" s="13" t="s">
        <v>24</v>
      </c>
      <c r="B28" s="61">
        <v>69303379.314001337</v>
      </c>
      <c r="C28" s="35">
        <v>282150644.21692961</v>
      </c>
      <c r="D28" s="34">
        <v>-212847264.90292829</v>
      </c>
      <c r="E28" s="34">
        <v>-205761207.0141356</v>
      </c>
      <c r="F28" s="60">
        <f t="shared" si="1"/>
        <v>-7086057.8887926936</v>
      </c>
      <c r="G28" s="52"/>
      <c r="H28" s="66">
        <v>-184600625.4771077</v>
      </c>
      <c r="I28" s="14">
        <v>-180092466.56054538</v>
      </c>
      <c r="J28" s="67">
        <v>-4508158.9165623337</v>
      </c>
      <c r="K28" s="9"/>
      <c r="L28" s="28">
        <f t="shared" si="2"/>
        <v>-1127039.7291405834</v>
      </c>
      <c r="M28" s="21"/>
      <c r="N28" s="28">
        <v>3210440.2382101244</v>
      </c>
      <c r="O28" s="28">
        <f t="shared" si="3"/>
        <v>802610.05955253111</v>
      </c>
      <c r="P28" s="21"/>
      <c r="Q28" s="28">
        <v>-166183.15499999374</v>
      </c>
      <c r="R28" s="21"/>
      <c r="S28" s="38">
        <v>-1831057.73</v>
      </c>
      <c r="T28" s="46">
        <f>-SUM(T11:T24)</f>
        <v>-1512493.95</v>
      </c>
      <c r="U28" s="46">
        <f>-SUM(U11:U24)</f>
        <v>-1422177.31</v>
      </c>
      <c r="V28" s="46">
        <f>-SUM(V11:V24)</f>
        <v>-1703014.52</v>
      </c>
      <c r="W28" s="38"/>
      <c r="X28" s="38"/>
      <c r="Y28" s="40">
        <f t="shared" si="0"/>
        <v>0</v>
      </c>
      <c r="Z28" s="9"/>
      <c r="AA28" s="9"/>
    </row>
    <row r="29" spans="1:27" ht="15.6" x14ac:dyDescent="0.3">
      <c r="A29" s="13" t="s">
        <v>25</v>
      </c>
      <c r="B29" s="61">
        <v>18837546.650000002</v>
      </c>
      <c r="C29" s="35">
        <v>96059057.312195152</v>
      </c>
      <c r="D29" s="34">
        <v>-77221510.662195146</v>
      </c>
      <c r="E29" s="34">
        <v>-69003155.339374557</v>
      </c>
      <c r="F29" s="60">
        <f t="shared" si="1"/>
        <v>-8218355.3228205889</v>
      </c>
      <c r="G29" s="52"/>
      <c r="H29" s="66">
        <v>-61764557.574657992</v>
      </c>
      <c r="I29" s="14">
        <v>-62157313.610391811</v>
      </c>
      <c r="J29" s="67">
        <v>392756.03573382273</v>
      </c>
      <c r="K29" s="9"/>
      <c r="L29" s="28">
        <f t="shared" si="2"/>
        <v>98189.008933455683</v>
      </c>
      <c r="M29" s="21"/>
      <c r="N29" s="28">
        <v>673326.55166748166</v>
      </c>
      <c r="O29" s="28">
        <f t="shared" si="3"/>
        <v>168331.63791687042</v>
      </c>
      <c r="P29" s="21"/>
      <c r="Q29" s="28">
        <v>1458093.8149999958</v>
      </c>
      <c r="R29" s="21"/>
      <c r="S29" s="38">
        <v>-617516.06000000006</v>
      </c>
      <c r="T29" s="38"/>
      <c r="U29" s="38"/>
      <c r="V29" s="38"/>
      <c r="W29" s="38"/>
      <c r="X29" s="38"/>
      <c r="Y29" s="40">
        <f t="shared" si="0"/>
        <v>0</v>
      </c>
      <c r="Z29" s="9"/>
      <c r="AA29" s="9"/>
    </row>
    <row r="30" spans="1:27" ht="15.6" x14ac:dyDescent="0.3">
      <c r="A30" s="13" t="s">
        <v>45</v>
      </c>
      <c r="B30" s="61">
        <v>212375339.17999998</v>
      </c>
      <c r="C30" s="35">
        <v>0</v>
      </c>
      <c r="D30" s="34">
        <v>212375339.17999998</v>
      </c>
      <c r="E30" s="34">
        <v>191157462.71999994</v>
      </c>
      <c r="F30" s="60">
        <f t="shared" si="1"/>
        <v>21217876.460000038</v>
      </c>
      <c r="G30" s="52"/>
      <c r="H30" s="66">
        <v>192554071.15000001</v>
      </c>
      <c r="I30" s="14">
        <v>178579665.19999999</v>
      </c>
      <c r="J30" s="67">
        <v>13974405.950000018</v>
      </c>
      <c r="K30" s="9"/>
      <c r="L30" s="28">
        <f t="shared" si="2"/>
        <v>3493601.4875000045</v>
      </c>
      <c r="M30" s="21"/>
      <c r="N30" s="28"/>
      <c r="O30" s="28">
        <f t="shared" si="3"/>
        <v>0</v>
      </c>
      <c r="P30" s="21"/>
      <c r="Q30" s="28"/>
      <c r="R30" s="21"/>
      <c r="S30" s="38"/>
      <c r="T30" s="38"/>
      <c r="U30" s="38"/>
      <c r="V30" s="38"/>
      <c r="W30" s="38">
        <f>6409182+41022.73</f>
        <v>6450204.7300000004</v>
      </c>
      <c r="X30" s="38">
        <f>3072399+118054</f>
        <v>3190453</v>
      </c>
      <c r="Y30" s="38">
        <f t="shared" si="0"/>
        <v>3259751.7300000004</v>
      </c>
      <c r="Z30" s="9"/>
      <c r="AA30" s="9"/>
    </row>
    <row r="31" spans="1:27" ht="15.6" x14ac:dyDescent="0.3">
      <c r="A31" s="13" t="s">
        <v>26</v>
      </c>
      <c r="B31" s="61">
        <v>40952466.150000006</v>
      </c>
      <c r="C31" s="35">
        <v>0</v>
      </c>
      <c r="D31" s="34">
        <v>40952466.150000006</v>
      </c>
      <c r="E31" s="34">
        <v>39894177.629999995</v>
      </c>
      <c r="F31" s="60">
        <f t="shared" si="1"/>
        <v>1058288.5200000107</v>
      </c>
      <c r="G31" s="52"/>
      <c r="H31" s="66">
        <v>41350427.79679995</v>
      </c>
      <c r="I31" s="14">
        <v>37405449.990000002</v>
      </c>
      <c r="J31" s="67">
        <v>3944977.8067999482</v>
      </c>
      <c r="K31" s="9"/>
      <c r="L31" s="28">
        <f t="shared" si="2"/>
        <v>986244.45169998705</v>
      </c>
      <c r="M31" s="21"/>
      <c r="N31" s="28"/>
      <c r="O31" s="28">
        <f t="shared" si="3"/>
        <v>0</v>
      </c>
      <c r="P31" s="21"/>
      <c r="Q31" s="28"/>
      <c r="R31" s="21"/>
      <c r="S31" s="33"/>
      <c r="T31" s="33"/>
      <c r="U31" s="33"/>
      <c r="V31" s="33"/>
      <c r="W31" s="33"/>
      <c r="X31" s="33"/>
      <c r="Y31" s="40">
        <f>SUM(Y9:Y30)</f>
        <v>0</v>
      </c>
      <c r="Z31" s="9"/>
      <c r="AA31" s="9"/>
    </row>
    <row r="32" spans="1:27" ht="28.5" customHeight="1" thickBot="1" x14ac:dyDescent="0.35">
      <c r="A32" s="15" t="s">
        <v>27</v>
      </c>
      <c r="B32" s="62">
        <f>SUM(B9:B31)</f>
        <v>4355805552.4747219</v>
      </c>
      <c r="C32" s="36">
        <f t="shared" ref="C32:D32" si="4">SUM(C9:C31)</f>
        <v>4355805552.4747219</v>
      </c>
      <c r="D32" s="36">
        <f t="shared" si="4"/>
        <v>3.5762786865234375E-7</v>
      </c>
      <c r="E32" s="36"/>
      <c r="F32" s="63">
        <f>SUM(F9:F31)</f>
        <v>1.4901161193847656E-7</v>
      </c>
      <c r="G32" s="53"/>
      <c r="H32" s="68">
        <v>-5.7369470596313477E-7</v>
      </c>
      <c r="I32" s="16">
        <v>-1.2665987014770508E-7</v>
      </c>
      <c r="J32" s="69">
        <v>-3.9488077163696289E-7</v>
      </c>
      <c r="K32" s="9"/>
      <c r="L32" s="29">
        <f>SUM(L9:L31)</f>
        <v>-9.8720192909240723E-8</v>
      </c>
      <c r="M32" s="21"/>
      <c r="N32" s="29"/>
      <c r="O32" s="29">
        <f t="shared" si="3"/>
        <v>0</v>
      </c>
      <c r="P32" s="21"/>
      <c r="Q32" s="28"/>
      <c r="R32" s="21"/>
      <c r="S32" s="38"/>
      <c r="T32" s="38">
        <f>SUM(T9:T28)</f>
        <v>0</v>
      </c>
      <c r="U32" s="38">
        <f t="shared" ref="U32:V32" si="5">SUM(U9:U28)</f>
        <v>0</v>
      </c>
      <c r="V32" s="38">
        <f t="shared" si="5"/>
        <v>0</v>
      </c>
      <c r="W32" s="47">
        <f>SUM(W9:W30)</f>
        <v>12793335.57</v>
      </c>
      <c r="X32" s="47">
        <f>SUM(X9:X30)</f>
        <v>12793335.57</v>
      </c>
      <c r="Y32" s="48"/>
      <c r="Z32" s="9"/>
      <c r="AA32" s="9"/>
    </row>
    <row r="33" spans="1:27" ht="15.6" x14ac:dyDescent="0.3">
      <c r="A33" s="4"/>
      <c r="E33" s="3">
        <v>0</v>
      </c>
      <c r="H33" s="9"/>
      <c r="I33" s="9"/>
      <c r="J33" s="9"/>
      <c r="K33" s="9"/>
      <c r="M33" s="9"/>
      <c r="P33" s="9"/>
      <c r="Q33" s="9"/>
      <c r="R33" s="9"/>
      <c r="S33" s="9"/>
      <c r="T33" s="9"/>
      <c r="U33" s="9"/>
      <c r="V33" s="9"/>
      <c r="W33" s="9"/>
      <c r="X33" s="9"/>
      <c r="Y33" s="4"/>
      <c r="Z33" s="9"/>
      <c r="AA33" s="9"/>
    </row>
    <row r="34" spans="1:27" ht="21" x14ac:dyDescent="0.4">
      <c r="A34" s="41" t="s">
        <v>62</v>
      </c>
      <c r="B34" s="42"/>
      <c r="C34" s="42"/>
      <c r="D34" s="42"/>
      <c r="E34" s="42"/>
      <c r="F34" s="42"/>
      <c r="G34" s="42"/>
      <c r="M34" s="1"/>
      <c r="P34" s="1"/>
      <c r="R34" s="1"/>
    </row>
    <row r="35" spans="1:27" ht="21" x14ac:dyDescent="0.4">
      <c r="A35" s="43" t="s">
        <v>51</v>
      </c>
      <c r="B35" s="42"/>
      <c r="C35" s="42"/>
      <c r="D35" s="42"/>
      <c r="E35" s="42"/>
      <c r="F35" s="42"/>
      <c r="G35" s="42"/>
      <c r="M35" s="1"/>
      <c r="P35" s="1"/>
      <c r="R35" s="1"/>
    </row>
    <row r="36" spans="1:27" ht="21" x14ac:dyDescent="0.4">
      <c r="A36" s="43" t="s">
        <v>52</v>
      </c>
      <c r="B36" s="42"/>
      <c r="C36" s="42"/>
      <c r="D36" s="42"/>
      <c r="E36" s="42"/>
      <c r="F36" s="42"/>
      <c r="G36" s="42"/>
      <c r="M36" s="1"/>
      <c r="P36" s="1"/>
      <c r="R36" s="1"/>
    </row>
    <row r="37" spans="1:27" ht="21" x14ac:dyDescent="0.4">
      <c r="A37" s="43" t="s">
        <v>53</v>
      </c>
      <c r="B37" s="42"/>
      <c r="C37" s="42"/>
      <c r="D37" s="42"/>
      <c r="E37" s="42"/>
      <c r="F37" s="42"/>
      <c r="G37" s="42"/>
      <c r="M37" s="1"/>
      <c r="P37" s="1"/>
      <c r="R37" s="1"/>
    </row>
    <row r="38" spans="1:27" ht="21" x14ac:dyDescent="0.4">
      <c r="B38"/>
      <c r="C38"/>
      <c r="M38" s="1"/>
      <c r="P38" s="1"/>
      <c r="R38" s="1"/>
    </row>
    <row r="39" spans="1:27" ht="21" x14ac:dyDescent="0.4">
      <c r="B39"/>
      <c r="C39"/>
      <c r="M39" s="1"/>
      <c r="P39" s="1"/>
      <c r="R39" s="1"/>
    </row>
    <row r="40" spans="1:27" ht="21" x14ac:dyDescent="0.4">
      <c r="B40"/>
      <c r="C40"/>
      <c r="M40" s="1"/>
      <c r="P40" s="1"/>
      <c r="R40" s="1"/>
    </row>
    <row r="41" spans="1:27" ht="21" x14ac:dyDescent="0.4">
      <c r="B41"/>
      <c r="C41"/>
      <c r="M41" s="1"/>
      <c r="P41" s="1"/>
      <c r="R41" s="1"/>
    </row>
    <row r="42" spans="1:27" x14ac:dyDescent="0.3">
      <c r="B42"/>
      <c r="C42"/>
    </row>
  </sheetData>
  <mergeCells count="5">
    <mergeCell ref="B6:D6"/>
    <mergeCell ref="E6:F6"/>
    <mergeCell ref="H6:J6"/>
    <mergeCell ref="W6:Y6"/>
    <mergeCell ref="S6:U6"/>
  </mergeCells>
  <pageMargins left="0.7" right="0.7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A7919-B9E1-4A58-84E1-0F76349DB45B}">
  <sheetPr>
    <pageSetUpPr fitToPage="1"/>
  </sheetPr>
  <dimension ref="A1:U47"/>
  <sheetViews>
    <sheetView workbookViewId="0">
      <selection activeCell="T4" sqref="T4"/>
    </sheetView>
  </sheetViews>
  <sheetFormatPr defaultRowHeight="15.6" x14ac:dyDescent="0.3"/>
  <cols>
    <col min="1" max="1" width="30.33203125" style="90" bestFit="1" customWidth="1"/>
    <col min="2" max="3" width="20" style="80" hidden="1" customWidth="1"/>
    <col min="4" max="4" width="18.5546875" style="80" hidden="1" customWidth="1"/>
    <col min="5" max="5" width="17.6640625" style="80" hidden="1" customWidth="1"/>
    <col min="6" max="6" width="16.44140625" style="80" hidden="1" customWidth="1"/>
    <col min="7" max="7" width="14.88671875" style="80" hidden="1" customWidth="1"/>
    <col min="8" max="8" width="16.44140625" style="80" hidden="1" customWidth="1"/>
    <col min="9" max="9" width="17.21875" style="80" hidden="1" customWidth="1"/>
    <col min="10" max="10" width="13.6640625" style="80" hidden="1" customWidth="1"/>
    <col min="11" max="11" width="16.109375" style="80" hidden="1" customWidth="1"/>
    <col min="12" max="12" width="16.33203125" style="80" hidden="1" customWidth="1"/>
    <col min="13" max="13" width="14" style="80" hidden="1" customWidth="1"/>
    <col min="14" max="14" width="17.33203125" style="80" customWidth="1"/>
    <col min="15" max="15" width="16.5546875" style="80" customWidth="1"/>
    <col min="16" max="16" width="14.6640625" style="80" customWidth="1"/>
    <col min="17" max="17" width="16.6640625" style="80" customWidth="1"/>
    <col min="18" max="18" width="16.5546875" style="80" customWidth="1"/>
    <col min="19" max="19" width="14.5546875" style="80" customWidth="1"/>
    <col min="20" max="21" width="18.5546875" style="80" customWidth="1"/>
    <col min="22" max="250" width="8.88671875" style="80"/>
    <col min="251" max="251" width="30.33203125" style="80" bestFit="1" customWidth="1"/>
    <col min="252" max="253" width="20" style="80" customWidth="1"/>
    <col min="254" max="254" width="18.5546875" style="80" customWidth="1"/>
    <col min="255" max="255" width="17.6640625" style="80" customWidth="1"/>
    <col min="256" max="256" width="16.44140625" style="80" customWidth="1"/>
    <col min="257" max="257" width="14.88671875" style="80" customWidth="1"/>
    <col min="258" max="258" width="16.44140625" style="80" customWidth="1"/>
    <col min="259" max="259" width="17.21875" style="80" customWidth="1"/>
    <col min="260" max="260" width="13.6640625" style="80" customWidth="1"/>
    <col min="261" max="261" width="16.109375" style="80" customWidth="1"/>
    <col min="262" max="262" width="16.33203125" style="80" customWidth="1"/>
    <col min="263" max="263" width="14" style="80" customWidth="1"/>
    <col min="264" max="264" width="17.33203125" style="80" customWidth="1"/>
    <col min="265" max="265" width="16.5546875" style="80" customWidth="1"/>
    <col min="266" max="266" width="14.6640625" style="80" customWidth="1"/>
    <col min="267" max="267" width="16.6640625" style="80" customWidth="1"/>
    <col min="268" max="268" width="16.5546875" style="80" customWidth="1"/>
    <col min="269" max="269" width="14.5546875" style="80" customWidth="1"/>
    <col min="270" max="270" width="18.5546875" style="80" customWidth="1"/>
    <col min="271" max="272" width="17" style="80" customWidth="1"/>
    <col min="273" max="273" width="11.5546875" style="80" customWidth="1"/>
    <col min="274" max="274" width="17.33203125" style="80" customWidth="1"/>
    <col min="275" max="275" width="25.44140625" style="80" customWidth="1"/>
    <col min="276" max="276" width="18.88671875" style="80" customWidth="1"/>
    <col min="277" max="506" width="8.88671875" style="80"/>
    <col min="507" max="507" width="30.33203125" style="80" bestFit="1" customWidth="1"/>
    <col min="508" max="509" width="20" style="80" customWidth="1"/>
    <col min="510" max="510" width="18.5546875" style="80" customWidth="1"/>
    <col min="511" max="511" width="17.6640625" style="80" customWidth="1"/>
    <col min="512" max="512" width="16.44140625" style="80" customWidth="1"/>
    <col min="513" max="513" width="14.88671875" style="80" customWidth="1"/>
    <col min="514" max="514" width="16.44140625" style="80" customWidth="1"/>
    <col min="515" max="515" width="17.21875" style="80" customWidth="1"/>
    <col min="516" max="516" width="13.6640625" style="80" customWidth="1"/>
    <col min="517" max="517" width="16.109375" style="80" customWidth="1"/>
    <col min="518" max="518" width="16.33203125" style="80" customWidth="1"/>
    <col min="519" max="519" width="14" style="80" customWidth="1"/>
    <col min="520" max="520" width="17.33203125" style="80" customWidth="1"/>
    <col min="521" max="521" width="16.5546875" style="80" customWidth="1"/>
    <col min="522" max="522" width="14.6640625" style="80" customWidth="1"/>
    <col min="523" max="523" width="16.6640625" style="80" customWidth="1"/>
    <col min="524" max="524" width="16.5546875" style="80" customWidth="1"/>
    <col min="525" max="525" width="14.5546875" style="80" customWidth="1"/>
    <col min="526" max="526" width="18.5546875" style="80" customWidth="1"/>
    <col min="527" max="528" width="17" style="80" customWidth="1"/>
    <col min="529" max="529" width="11.5546875" style="80" customWidth="1"/>
    <col min="530" max="530" width="17.33203125" style="80" customWidth="1"/>
    <col min="531" max="531" width="25.44140625" style="80" customWidth="1"/>
    <col min="532" max="532" width="18.88671875" style="80" customWidth="1"/>
    <col min="533" max="762" width="8.88671875" style="80"/>
    <col min="763" max="763" width="30.33203125" style="80" bestFit="1" customWidth="1"/>
    <col min="764" max="765" width="20" style="80" customWidth="1"/>
    <col min="766" max="766" width="18.5546875" style="80" customWidth="1"/>
    <col min="767" max="767" width="17.6640625" style="80" customWidth="1"/>
    <col min="768" max="768" width="16.44140625" style="80" customWidth="1"/>
    <col min="769" max="769" width="14.88671875" style="80" customWidth="1"/>
    <col min="770" max="770" width="16.44140625" style="80" customWidth="1"/>
    <col min="771" max="771" width="17.21875" style="80" customWidth="1"/>
    <col min="772" max="772" width="13.6640625" style="80" customWidth="1"/>
    <col min="773" max="773" width="16.109375" style="80" customWidth="1"/>
    <col min="774" max="774" width="16.33203125" style="80" customWidth="1"/>
    <col min="775" max="775" width="14" style="80" customWidth="1"/>
    <col min="776" max="776" width="17.33203125" style="80" customWidth="1"/>
    <col min="777" max="777" width="16.5546875" style="80" customWidth="1"/>
    <col min="778" max="778" width="14.6640625" style="80" customWidth="1"/>
    <col min="779" max="779" width="16.6640625" style="80" customWidth="1"/>
    <col min="780" max="780" width="16.5546875" style="80" customWidth="1"/>
    <col min="781" max="781" width="14.5546875" style="80" customWidth="1"/>
    <col min="782" max="782" width="18.5546875" style="80" customWidth="1"/>
    <col min="783" max="784" width="17" style="80" customWidth="1"/>
    <col min="785" max="785" width="11.5546875" style="80" customWidth="1"/>
    <col min="786" max="786" width="17.33203125" style="80" customWidth="1"/>
    <col min="787" max="787" width="25.44140625" style="80" customWidth="1"/>
    <col min="788" max="788" width="18.88671875" style="80" customWidth="1"/>
    <col min="789" max="1018" width="8.88671875" style="80"/>
    <col min="1019" max="1019" width="30.33203125" style="80" bestFit="1" customWidth="1"/>
    <col min="1020" max="1021" width="20" style="80" customWidth="1"/>
    <col min="1022" max="1022" width="18.5546875" style="80" customWidth="1"/>
    <col min="1023" max="1023" width="17.6640625" style="80" customWidth="1"/>
    <col min="1024" max="1024" width="16.44140625" style="80" customWidth="1"/>
    <col min="1025" max="1025" width="14.88671875" style="80" customWidth="1"/>
    <col min="1026" max="1026" width="16.44140625" style="80" customWidth="1"/>
    <col min="1027" max="1027" width="17.21875" style="80" customWidth="1"/>
    <col min="1028" max="1028" width="13.6640625" style="80" customWidth="1"/>
    <col min="1029" max="1029" width="16.109375" style="80" customWidth="1"/>
    <col min="1030" max="1030" width="16.33203125" style="80" customWidth="1"/>
    <col min="1031" max="1031" width="14" style="80" customWidth="1"/>
    <col min="1032" max="1032" width="17.33203125" style="80" customWidth="1"/>
    <col min="1033" max="1033" width="16.5546875" style="80" customWidth="1"/>
    <col min="1034" max="1034" width="14.6640625" style="80" customWidth="1"/>
    <col min="1035" max="1035" width="16.6640625" style="80" customWidth="1"/>
    <col min="1036" max="1036" width="16.5546875" style="80" customWidth="1"/>
    <col min="1037" max="1037" width="14.5546875" style="80" customWidth="1"/>
    <col min="1038" max="1038" width="18.5546875" style="80" customWidth="1"/>
    <col min="1039" max="1040" width="17" style="80" customWidth="1"/>
    <col min="1041" max="1041" width="11.5546875" style="80" customWidth="1"/>
    <col min="1042" max="1042" width="17.33203125" style="80" customWidth="1"/>
    <col min="1043" max="1043" width="25.44140625" style="80" customWidth="1"/>
    <col min="1044" max="1044" width="18.88671875" style="80" customWidth="1"/>
    <col min="1045" max="1274" width="8.88671875" style="80"/>
    <col min="1275" max="1275" width="30.33203125" style="80" bestFit="1" customWidth="1"/>
    <col min="1276" max="1277" width="20" style="80" customWidth="1"/>
    <col min="1278" max="1278" width="18.5546875" style="80" customWidth="1"/>
    <col min="1279" max="1279" width="17.6640625" style="80" customWidth="1"/>
    <col min="1280" max="1280" width="16.44140625" style="80" customWidth="1"/>
    <col min="1281" max="1281" width="14.88671875" style="80" customWidth="1"/>
    <col min="1282" max="1282" width="16.44140625" style="80" customWidth="1"/>
    <col min="1283" max="1283" width="17.21875" style="80" customWidth="1"/>
    <col min="1284" max="1284" width="13.6640625" style="80" customWidth="1"/>
    <col min="1285" max="1285" width="16.109375" style="80" customWidth="1"/>
    <col min="1286" max="1286" width="16.33203125" style="80" customWidth="1"/>
    <col min="1287" max="1287" width="14" style="80" customWidth="1"/>
    <col min="1288" max="1288" width="17.33203125" style="80" customWidth="1"/>
    <col min="1289" max="1289" width="16.5546875" style="80" customWidth="1"/>
    <col min="1290" max="1290" width="14.6640625" style="80" customWidth="1"/>
    <col min="1291" max="1291" width="16.6640625" style="80" customWidth="1"/>
    <col min="1292" max="1292" width="16.5546875" style="80" customWidth="1"/>
    <col min="1293" max="1293" width="14.5546875" style="80" customWidth="1"/>
    <col min="1294" max="1294" width="18.5546875" style="80" customWidth="1"/>
    <col min="1295" max="1296" width="17" style="80" customWidth="1"/>
    <col min="1297" max="1297" width="11.5546875" style="80" customWidth="1"/>
    <col min="1298" max="1298" width="17.33203125" style="80" customWidth="1"/>
    <col min="1299" max="1299" width="25.44140625" style="80" customWidth="1"/>
    <col min="1300" max="1300" width="18.88671875" style="80" customWidth="1"/>
    <col min="1301" max="1530" width="8.88671875" style="80"/>
    <col min="1531" max="1531" width="30.33203125" style="80" bestFit="1" customWidth="1"/>
    <col min="1532" max="1533" width="20" style="80" customWidth="1"/>
    <col min="1534" max="1534" width="18.5546875" style="80" customWidth="1"/>
    <col min="1535" max="1535" width="17.6640625" style="80" customWidth="1"/>
    <col min="1536" max="1536" width="16.44140625" style="80" customWidth="1"/>
    <col min="1537" max="1537" width="14.88671875" style="80" customWidth="1"/>
    <col min="1538" max="1538" width="16.44140625" style="80" customWidth="1"/>
    <col min="1539" max="1539" width="17.21875" style="80" customWidth="1"/>
    <col min="1540" max="1540" width="13.6640625" style="80" customWidth="1"/>
    <col min="1541" max="1541" width="16.109375" style="80" customWidth="1"/>
    <col min="1542" max="1542" width="16.33203125" style="80" customWidth="1"/>
    <col min="1543" max="1543" width="14" style="80" customWidth="1"/>
    <col min="1544" max="1544" width="17.33203125" style="80" customWidth="1"/>
    <col min="1545" max="1545" width="16.5546875" style="80" customWidth="1"/>
    <col min="1546" max="1546" width="14.6640625" style="80" customWidth="1"/>
    <col min="1547" max="1547" width="16.6640625" style="80" customWidth="1"/>
    <col min="1548" max="1548" width="16.5546875" style="80" customWidth="1"/>
    <col min="1549" max="1549" width="14.5546875" style="80" customWidth="1"/>
    <col min="1550" max="1550" width="18.5546875" style="80" customWidth="1"/>
    <col min="1551" max="1552" width="17" style="80" customWidth="1"/>
    <col min="1553" max="1553" width="11.5546875" style="80" customWidth="1"/>
    <col min="1554" max="1554" width="17.33203125" style="80" customWidth="1"/>
    <col min="1555" max="1555" width="25.44140625" style="80" customWidth="1"/>
    <col min="1556" max="1556" width="18.88671875" style="80" customWidth="1"/>
    <col min="1557" max="1786" width="8.88671875" style="80"/>
    <col min="1787" max="1787" width="30.33203125" style="80" bestFit="1" customWidth="1"/>
    <col min="1788" max="1789" width="20" style="80" customWidth="1"/>
    <col min="1790" max="1790" width="18.5546875" style="80" customWidth="1"/>
    <col min="1791" max="1791" width="17.6640625" style="80" customWidth="1"/>
    <col min="1792" max="1792" width="16.44140625" style="80" customWidth="1"/>
    <col min="1793" max="1793" width="14.88671875" style="80" customWidth="1"/>
    <col min="1794" max="1794" width="16.44140625" style="80" customWidth="1"/>
    <col min="1795" max="1795" width="17.21875" style="80" customWidth="1"/>
    <col min="1796" max="1796" width="13.6640625" style="80" customWidth="1"/>
    <col min="1797" max="1797" width="16.109375" style="80" customWidth="1"/>
    <col min="1798" max="1798" width="16.33203125" style="80" customWidth="1"/>
    <col min="1799" max="1799" width="14" style="80" customWidth="1"/>
    <col min="1800" max="1800" width="17.33203125" style="80" customWidth="1"/>
    <col min="1801" max="1801" width="16.5546875" style="80" customWidth="1"/>
    <col min="1802" max="1802" width="14.6640625" style="80" customWidth="1"/>
    <col min="1803" max="1803" width="16.6640625" style="80" customWidth="1"/>
    <col min="1804" max="1804" width="16.5546875" style="80" customWidth="1"/>
    <col min="1805" max="1805" width="14.5546875" style="80" customWidth="1"/>
    <col min="1806" max="1806" width="18.5546875" style="80" customWidth="1"/>
    <col min="1807" max="1808" width="17" style="80" customWidth="1"/>
    <col min="1809" max="1809" width="11.5546875" style="80" customWidth="1"/>
    <col min="1810" max="1810" width="17.33203125" style="80" customWidth="1"/>
    <col min="1811" max="1811" width="25.44140625" style="80" customWidth="1"/>
    <col min="1812" max="1812" width="18.88671875" style="80" customWidth="1"/>
    <col min="1813" max="2042" width="8.88671875" style="80"/>
    <col min="2043" max="2043" width="30.33203125" style="80" bestFit="1" customWidth="1"/>
    <col min="2044" max="2045" width="20" style="80" customWidth="1"/>
    <col min="2046" max="2046" width="18.5546875" style="80" customWidth="1"/>
    <col min="2047" max="2047" width="17.6640625" style="80" customWidth="1"/>
    <col min="2048" max="2048" width="16.44140625" style="80" customWidth="1"/>
    <col min="2049" max="2049" width="14.88671875" style="80" customWidth="1"/>
    <col min="2050" max="2050" width="16.44140625" style="80" customWidth="1"/>
    <col min="2051" max="2051" width="17.21875" style="80" customWidth="1"/>
    <col min="2052" max="2052" width="13.6640625" style="80" customWidth="1"/>
    <col min="2053" max="2053" width="16.109375" style="80" customWidth="1"/>
    <col min="2054" max="2054" width="16.33203125" style="80" customWidth="1"/>
    <col min="2055" max="2055" width="14" style="80" customWidth="1"/>
    <col min="2056" max="2056" width="17.33203125" style="80" customWidth="1"/>
    <col min="2057" max="2057" width="16.5546875" style="80" customWidth="1"/>
    <col min="2058" max="2058" width="14.6640625" style="80" customWidth="1"/>
    <col min="2059" max="2059" width="16.6640625" style="80" customWidth="1"/>
    <col min="2060" max="2060" width="16.5546875" style="80" customWidth="1"/>
    <col min="2061" max="2061" width="14.5546875" style="80" customWidth="1"/>
    <col min="2062" max="2062" width="18.5546875" style="80" customWidth="1"/>
    <col min="2063" max="2064" width="17" style="80" customWidth="1"/>
    <col min="2065" max="2065" width="11.5546875" style="80" customWidth="1"/>
    <col min="2066" max="2066" width="17.33203125" style="80" customWidth="1"/>
    <col min="2067" max="2067" width="25.44140625" style="80" customWidth="1"/>
    <col min="2068" max="2068" width="18.88671875" style="80" customWidth="1"/>
    <col min="2069" max="2298" width="8.88671875" style="80"/>
    <col min="2299" max="2299" width="30.33203125" style="80" bestFit="1" customWidth="1"/>
    <col min="2300" max="2301" width="20" style="80" customWidth="1"/>
    <col min="2302" max="2302" width="18.5546875" style="80" customWidth="1"/>
    <col min="2303" max="2303" width="17.6640625" style="80" customWidth="1"/>
    <col min="2304" max="2304" width="16.44140625" style="80" customWidth="1"/>
    <col min="2305" max="2305" width="14.88671875" style="80" customWidth="1"/>
    <col min="2306" max="2306" width="16.44140625" style="80" customWidth="1"/>
    <col min="2307" max="2307" width="17.21875" style="80" customWidth="1"/>
    <col min="2308" max="2308" width="13.6640625" style="80" customWidth="1"/>
    <col min="2309" max="2309" width="16.109375" style="80" customWidth="1"/>
    <col min="2310" max="2310" width="16.33203125" style="80" customWidth="1"/>
    <col min="2311" max="2311" width="14" style="80" customWidth="1"/>
    <col min="2312" max="2312" width="17.33203125" style="80" customWidth="1"/>
    <col min="2313" max="2313" width="16.5546875" style="80" customWidth="1"/>
    <col min="2314" max="2314" width="14.6640625" style="80" customWidth="1"/>
    <col min="2315" max="2315" width="16.6640625" style="80" customWidth="1"/>
    <col min="2316" max="2316" width="16.5546875" style="80" customWidth="1"/>
    <col min="2317" max="2317" width="14.5546875" style="80" customWidth="1"/>
    <col min="2318" max="2318" width="18.5546875" style="80" customWidth="1"/>
    <col min="2319" max="2320" width="17" style="80" customWidth="1"/>
    <col min="2321" max="2321" width="11.5546875" style="80" customWidth="1"/>
    <col min="2322" max="2322" width="17.33203125" style="80" customWidth="1"/>
    <col min="2323" max="2323" width="25.44140625" style="80" customWidth="1"/>
    <col min="2324" max="2324" width="18.88671875" style="80" customWidth="1"/>
    <col min="2325" max="2554" width="8.88671875" style="80"/>
    <col min="2555" max="2555" width="30.33203125" style="80" bestFit="1" customWidth="1"/>
    <col min="2556" max="2557" width="20" style="80" customWidth="1"/>
    <col min="2558" max="2558" width="18.5546875" style="80" customWidth="1"/>
    <col min="2559" max="2559" width="17.6640625" style="80" customWidth="1"/>
    <col min="2560" max="2560" width="16.44140625" style="80" customWidth="1"/>
    <col min="2561" max="2561" width="14.88671875" style="80" customWidth="1"/>
    <col min="2562" max="2562" width="16.44140625" style="80" customWidth="1"/>
    <col min="2563" max="2563" width="17.21875" style="80" customWidth="1"/>
    <col min="2564" max="2564" width="13.6640625" style="80" customWidth="1"/>
    <col min="2565" max="2565" width="16.109375" style="80" customWidth="1"/>
    <col min="2566" max="2566" width="16.33203125" style="80" customWidth="1"/>
    <col min="2567" max="2567" width="14" style="80" customWidth="1"/>
    <col min="2568" max="2568" width="17.33203125" style="80" customWidth="1"/>
    <col min="2569" max="2569" width="16.5546875" style="80" customWidth="1"/>
    <col min="2570" max="2570" width="14.6640625" style="80" customWidth="1"/>
    <col min="2571" max="2571" width="16.6640625" style="80" customWidth="1"/>
    <col min="2572" max="2572" width="16.5546875" style="80" customWidth="1"/>
    <col min="2573" max="2573" width="14.5546875" style="80" customWidth="1"/>
    <col min="2574" max="2574" width="18.5546875" style="80" customWidth="1"/>
    <col min="2575" max="2576" width="17" style="80" customWidth="1"/>
    <col min="2577" max="2577" width="11.5546875" style="80" customWidth="1"/>
    <col min="2578" max="2578" width="17.33203125" style="80" customWidth="1"/>
    <col min="2579" max="2579" width="25.44140625" style="80" customWidth="1"/>
    <col min="2580" max="2580" width="18.88671875" style="80" customWidth="1"/>
    <col min="2581" max="2810" width="8.88671875" style="80"/>
    <col min="2811" max="2811" width="30.33203125" style="80" bestFit="1" customWidth="1"/>
    <col min="2812" max="2813" width="20" style="80" customWidth="1"/>
    <col min="2814" max="2814" width="18.5546875" style="80" customWidth="1"/>
    <col min="2815" max="2815" width="17.6640625" style="80" customWidth="1"/>
    <col min="2816" max="2816" width="16.44140625" style="80" customWidth="1"/>
    <col min="2817" max="2817" width="14.88671875" style="80" customWidth="1"/>
    <col min="2818" max="2818" width="16.44140625" style="80" customWidth="1"/>
    <col min="2819" max="2819" width="17.21875" style="80" customWidth="1"/>
    <col min="2820" max="2820" width="13.6640625" style="80" customWidth="1"/>
    <col min="2821" max="2821" width="16.109375" style="80" customWidth="1"/>
    <col min="2822" max="2822" width="16.33203125" style="80" customWidth="1"/>
    <col min="2823" max="2823" width="14" style="80" customWidth="1"/>
    <col min="2824" max="2824" width="17.33203125" style="80" customWidth="1"/>
    <col min="2825" max="2825" width="16.5546875" style="80" customWidth="1"/>
    <col min="2826" max="2826" width="14.6640625" style="80" customWidth="1"/>
    <col min="2827" max="2827" width="16.6640625" style="80" customWidth="1"/>
    <col min="2828" max="2828" width="16.5546875" style="80" customWidth="1"/>
    <col min="2829" max="2829" width="14.5546875" style="80" customWidth="1"/>
    <col min="2830" max="2830" width="18.5546875" style="80" customWidth="1"/>
    <col min="2831" max="2832" width="17" style="80" customWidth="1"/>
    <col min="2833" max="2833" width="11.5546875" style="80" customWidth="1"/>
    <col min="2834" max="2834" width="17.33203125" style="80" customWidth="1"/>
    <col min="2835" max="2835" width="25.44140625" style="80" customWidth="1"/>
    <col min="2836" max="2836" width="18.88671875" style="80" customWidth="1"/>
    <col min="2837" max="3066" width="8.88671875" style="80"/>
    <col min="3067" max="3067" width="30.33203125" style="80" bestFit="1" customWidth="1"/>
    <col min="3068" max="3069" width="20" style="80" customWidth="1"/>
    <col min="3070" max="3070" width="18.5546875" style="80" customWidth="1"/>
    <col min="3071" max="3071" width="17.6640625" style="80" customWidth="1"/>
    <col min="3072" max="3072" width="16.44140625" style="80" customWidth="1"/>
    <col min="3073" max="3073" width="14.88671875" style="80" customWidth="1"/>
    <col min="3074" max="3074" width="16.44140625" style="80" customWidth="1"/>
    <col min="3075" max="3075" width="17.21875" style="80" customWidth="1"/>
    <col min="3076" max="3076" width="13.6640625" style="80" customWidth="1"/>
    <col min="3077" max="3077" width="16.109375" style="80" customWidth="1"/>
    <col min="3078" max="3078" width="16.33203125" style="80" customWidth="1"/>
    <col min="3079" max="3079" width="14" style="80" customWidth="1"/>
    <col min="3080" max="3080" width="17.33203125" style="80" customWidth="1"/>
    <col min="3081" max="3081" width="16.5546875" style="80" customWidth="1"/>
    <col min="3082" max="3082" width="14.6640625" style="80" customWidth="1"/>
    <col min="3083" max="3083" width="16.6640625" style="80" customWidth="1"/>
    <col min="3084" max="3084" width="16.5546875" style="80" customWidth="1"/>
    <col min="3085" max="3085" width="14.5546875" style="80" customWidth="1"/>
    <col min="3086" max="3086" width="18.5546875" style="80" customWidth="1"/>
    <col min="3087" max="3088" width="17" style="80" customWidth="1"/>
    <col min="3089" max="3089" width="11.5546875" style="80" customWidth="1"/>
    <col min="3090" max="3090" width="17.33203125" style="80" customWidth="1"/>
    <col min="3091" max="3091" width="25.44140625" style="80" customWidth="1"/>
    <col min="3092" max="3092" width="18.88671875" style="80" customWidth="1"/>
    <col min="3093" max="3322" width="8.88671875" style="80"/>
    <col min="3323" max="3323" width="30.33203125" style="80" bestFit="1" customWidth="1"/>
    <col min="3324" max="3325" width="20" style="80" customWidth="1"/>
    <col min="3326" max="3326" width="18.5546875" style="80" customWidth="1"/>
    <col min="3327" max="3327" width="17.6640625" style="80" customWidth="1"/>
    <col min="3328" max="3328" width="16.44140625" style="80" customWidth="1"/>
    <col min="3329" max="3329" width="14.88671875" style="80" customWidth="1"/>
    <col min="3330" max="3330" width="16.44140625" style="80" customWidth="1"/>
    <col min="3331" max="3331" width="17.21875" style="80" customWidth="1"/>
    <col min="3332" max="3332" width="13.6640625" style="80" customWidth="1"/>
    <col min="3333" max="3333" width="16.109375" style="80" customWidth="1"/>
    <col min="3334" max="3334" width="16.33203125" style="80" customWidth="1"/>
    <col min="3335" max="3335" width="14" style="80" customWidth="1"/>
    <col min="3336" max="3336" width="17.33203125" style="80" customWidth="1"/>
    <col min="3337" max="3337" width="16.5546875" style="80" customWidth="1"/>
    <col min="3338" max="3338" width="14.6640625" style="80" customWidth="1"/>
    <col min="3339" max="3339" width="16.6640625" style="80" customWidth="1"/>
    <col min="3340" max="3340" width="16.5546875" style="80" customWidth="1"/>
    <col min="3341" max="3341" width="14.5546875" style="80" customWidth="1"/>
    <col min="3342" max="3342" width="18.5546875" style="80" customWidth="1"/>
    <col min="3343" max="3344" width="17" style="80" customWidth="1"/>
    <col min="3345" max="3345" width="11.5546875" style="80" customWidth="1"/>
    <col min="3346" max="3346" width="17.33203125" style="80" customWidth="1"/>
    <col min="3347" max="3347" width="25.44140625" style="80" customWidth="1"/>
    <col min="3348" max="3348" width="18.88671875" style="80" customWidth="1"/>
    <col min="3349" max="3578" width="8.88671875" style="80"/>
    <col min="3579" max="3579" width="30.33203125" style="80" bestFit="1" customWidth="1"/>
    <col min="3580" max="3581" width="20" style="80" customWidth="1"/>
    <col min="3582" max="3582" width="18.5546875" style="80" customWidth="1"/>
    <col min="3583" max="3583" width="17.6640625" style="80" customWidth="1"/>
    <col min="3584" max="3584" width="16.44140625" style="80" customWidth="1"/>
    <col min="3585" max="3585" width="14.88671875" style="80" customWidth="1"/>
    <col min="3586" max="3586" width="16.44140625" style="80" customWidth="1"/>
    <col min="3587" max="3587" width="17.21875" style="80" customWidth="1"/>
    <col min="3588" max="3588" width="13.6640625" style="80" customWidth="1"/>
    <col min="3589" max="3589" width="16.109375" style="80" customWidth="1"/>
    <col min="3590" max="3590" width="16.33203125" style="80" customWidth="1"/>
    <col min="3591" max="3591" width="14" style="80" customWidth="1"/>
    <col min="3592" max="3592" width="17.33203125" style="80" customWidth="1"/>
    <col min="3593" max="3593" width="16.5546875" style="80" customWidth="1"/>
    <col min="3594" max="3594" width="14.6640625" style="80" customWidth="1"/>
    <col min="3595" max="3595" width="16.6640625" style="80" customWidth="1"/>
    <col min="3596" max="3596" width="16.5546875" style="80" customWidth="1"/>
    <col min="3597" max="3597" width="14.5546875" style="80" customWidth="1"/>
    <col min="3598" max="3598" width="18.5546875" style="80" customWidth="1"/>
    <col min="3599" max="3600" width="17" style="80" customWidth="1"/>
    <col min="3601" max="3601" width="11.5546875" style="80" customWidth="1"/>
    <col min="3602" max="3602" width="17.33203125" style="80" customWidth="1"/>
    <col min="3603" max="3603" width="25.44140625" style="80" customWidth="1"/>
    <col min="3604" max="3604" width="18.88671875" style="80" customWidth="1"/>
    <col min="3605" max="3834" width="8.88671875" style="80"/>
    <col min="3835" max="3835" width="30.33203125" style="80" bestFit="1" customWidth="1"/>
    <col min="3836" max="3837" width="20" style="80" customWidth="1"/>
    <col min="3838" max="3838" width="18.5546875" style="80" customWidth="1"/>
    <col min="3839" max="3839" width="17.6640625" style="80" customWidth="1"/>
    <col min="3840" max="3840" width="16.44140625" style="80" customWidth="1"/>
    <col min="3841" max="3841" width="14.88671875" style="80" customWidth="1"/>
    <col min="3842" max="3842" width="16.44140625" style="80" customWidth="1"/>
    <col min="3843" max="3843" width="17.21875" style="80" customWidth="1"/>
    <col min="3844" max="3844" width="13.6640625" style="80" customWidth="1"/>
    <col min="3845" max="3845" width="16.109375" style="80" customWidth="1"/>
    <col min="3846" max="3846" width="16.33203125" style="80" customWidth="1"/>
    <col min="3847" max="3847" width="14" style="80" customWidth="1"/>
    <col min="3848" max="3848" width="17.33203125" style="80" customWidth="1"/>
    <col min="3849" max="3849" width="16.5546875" style="80" customWidth="1"/>
    <col min="3850" max="3850" width="14.6640625" style="80" customWidth="1"/>
    <col min="3851" max="3851" width="16.6640625" style="80" customWidth="1"/>
    <col min="3852" max="3852" width="16.5546875" style="80" customWidth="1"/>
    <col min="3853" max="3853" width="14.5546875" style="80" customWidth="1"/>
    <col min="3854" max="3854" width="18.5546875" style="80" customWidth="1"/>
    <col min="3855" max="3856" width="17" style="80" customWidth="1"/>
    <col min="3857" max="3857" width="11.5546875" style="80" customWidth="1"/>
    <col min="3858" max="3858" width="17.33203125" style="80" customWidth="1"/>
    <col min="3859" max="3859" width="25.44140625" style="80" customWidth="1"/>
    <col min="3860" max="3860" width="18.88671875" style="80" customWidth="1"/>
    <col min="3861" max="4090" width="8.88671875" style="80"/>
    <col min="4091" max="4091" width="30.33203125" style="80" bestFit="1" customWidth="1"/>
    <col min="4092" max="4093" width="20" style="80" customWidth="1"/>
    <col min="4094" max="4094" width="18.5546875" style="80" customWidth="1"/>
    <col min="4095" max="4095" width="17.6640625" style="80" customWidth="1"/>
    <col min="4096" max="4096" width="16.44140625" style="80" customWidth="1"/>
    <col min="4097" max="4097" width="14.88671875" style="80" customWidth="1"/>
    <col min="4098" max="4098" width="16.44140625" style="80" customWidth="1"/>
    <col min="4099" max="4099" width="17.21875" style="80" customWidth="1"/>
    <col min="4100" max="4100" width="13.6640625" style="80" customWidth="1"/>
    <col min="4101" max="4101" width="16.109375" style="80" customWidth="1"/>
    <col min="4102" max="4102" width="16.33203125" style="80" customWidth="1"/>
    <col min="4103" max="4103" width="14" style="80" customWidth="1"/>
    <col min="4104" max="4104" width="17.33203125" style="80" customWidth="1"/>
    <col min="4105" max="4105" width="16.5546875" style="80" customWidth="1"/>
    <col min="4106" max="4106" width="14.6640625" style="80" customWidth="1"/>
    <col min="4107" max="4107" width="16.6640625" style="80" customWidth="1"/>
    <col min="4108" max="4108" width="16.5546875" style="80" customWidth="1"/>
    <col min="4109" max="4109" width="14.5546875" style="80" customWidth="1"/>
    <col min="4110" max="4110" width="18.5546875" style="80" customWidth="1"/>
    <col min="4111" max="4112" width="17" style="80" customWidth="1"/>
    <col min="4113" max="4113" width="11.5546875" style="80" customWidth="1"/>
    <col min="4114" max="4114" width="17.33203125" style="80" customWidth="1"/>
    <col min="4115" max="4115" width="25.44140625" style="80" customWidth="1"/>
    <col min="4116" max="4116" width="18.88671875" style="80" customWidth="1"/>
    <col min="4117" max="4346" width="8.88671875" style="80"/>
    <col min="4347" max="4347" width="30.33203125" style="80" bestFit="1" customWidth="1"/>
    <col min="4348" max="4349" width="20" style="80" customWidth="1"/>
    <col min="4350" max="4350" width="18.5546875" style="80" customWidth="1"/>
    <col min="4351" max="4351" width="17.6640625" style="80" customWidth="1"/>
    <col min="4352" max="4352" width="16.44140625" style="80" customWidth="1"/>
    <col min="4353" max="4353" width="14.88671875" style="80" customWidth="1"/>
    <col min="4354" max="4354" width="16.44140625" style="80" customWidth="1"/>
    <col min="4355" max="4355" width="17.21875" style="80" customWidth="1"/>
    <col min="4356" max="4356" width="13.6640625" style="80" customWidth="1"/>
    <col min="4357" max="4357" width="16.109375" style="80" customWidth="1"/>
    <col min="4358" max="4358" width="16.33203125" style="80" customWidth="1"/>
    <col min="4359" max="4359" width="14" style="80" customWidth="1"/>
    <col min="4360" max="4360" width="17.33203125" style="80" customWidth="1"/>
    <col min="4361" max="4361" width="16.5546875" style="80" customWidth="1"/>
    <col min="4362" max="4362" width="14.6640625" style="80" customWidth="1"/>
    <col min="4363" max="4363" width="16.6640625" style="80" customWidth="1"/>
    <col min="4364" max="4364" width="16.5546875" style="80" customWidth="1"/>
    <col min="4365" max="4365" width="14.5546875" style="80" customWidth="1"/>
    <col min="4366" max="4366" width="18.5546875" style="80" customWidth="1"/>
    <col min="4367" max="4368" width="17" style="80" customWidth="1"/>
    <col min="4369" max="4369" width="11.5546875" style="80" customWidth="1"/>
    <col min="4370" max="4370" width="17.33203125" style="80" customWidth="1"/>
    <col min="4371" max="4371" width="25.44140625" style="80" customWidth="1"/>
    <col min="4372" max="4372" width="18.88671875" style="80" customWidth="1"/>
    <col min="4373" max="4602" width="8.88671875" style="80"/>
    <col min="4603" max="4603" width="30.33203125" style="80" bestFit="1" customWidth="1"/>
    <col min="4604" max="4605" width="20" style="80" customWidth="1"/>
    <col min="4606" max="4606" width="18.5546875" style="80" customWidth="1"/>
    <col min="4607" max="4607" width="17.6640625" style="80" customWidth="1"/>
    <col min="4608" max="4608" width="16.44140625" style="80" customWidth="1"/>
    <col min="4609" max="4609" width="14.88671875" style="80" customWidth="1"/>
    <col min="4610" max="4610" width="16.44140625" style="80" customWidth="1"/>
    <col min="4611" max="4611" width="17.21875" style="80" customWidth="1"/>
    <col min="4612" max="4612" width="13.6640625" style="80" customWidth="1"/>
    <col min="4613" max="4613" width="16.109375" style="80" customWidth="1"/>
    <col min="4614" max="4614" width="16.33203125" style="80" customWidth="1"/>
    <col min="4615" max="4615" width="14" style="80" customWidth="1"/>
    <col min="4616" max="4616" width="17.33203125" style="80" customWidth="1"/>
    <col min="4617" max="4617" width="16.5546875" style="80" customWidth="1"/>
    <col min="4618" max="4618" width="14.6640625" style="80" customWidth="1"/>
    <col min="4619" max="4619" width="16.6640625" style="80" customWidth="1"/>
    <col min="4620" max="4620" width="16.5546875" style="80" customWidth="1"/>
    <col min="4621" max="4621" width="14.5546875" style="80" customWidth="1"/>
    <col min="4622" max="4622" width="18.5546875" style="80" customWidth="1"/>
    <col min="4623" max="4624" width="17" style="80" customWidth="1"/>
    <col min="4625" max="4625" width="11.5546875" style="80" customWidth="1"/>
    <col min="4626" max="4626" width="17.33203125" style="80" customWidth="1"/>
    <col min="4627" max="4627" width="25.44140625" style="80" customWidth="1"/>
    <col min="4628" max="4628" width="18.88671875" style="80" customWidth="1"/>
    <col min="4629" max="4858" width="8.88671875" style="80"/>
    <col min="4859" max="4859" width="30.33203125" style="80" bestFit="1" customWidth="1"/>
    <col min="4860" max="4861" width="20" style="80" customWidth="1"/>
    <col min="4862" max="4862" width="18.5546875" style="80" customWidth="1"/>
    <col min="4863" max="4863" width="17.6640625" style="80" customWidth="1"/>
    <col min="4864" max="4864" width="16.44140625" style="80" customWidth="1"/>
    <col min="4865" max="4865" width="14.88671875" style="80" customWidth="1"/>
    <col min="4866" max="4866" width="16.44140625" style="80" customWidth="1"/>
    <col min="4867" max="4867" width="17.21875" style="80" customWidth="1"/>
    <col min="4868" max="4868" width="13.6640625" style="80" customWidth="1"/>
    <col min="4869" max="4869" width="16.109375" style="80" customWidth="1"/>
    <col min="4870" max="4870" width="16.33203125" style="80" customWidth="1"/>
    <col min="4871" max="4871" width="14" style="80" customWidth="1"/>
    <col min="4872" max="4872" width="17.33203125" style="80" customWidth="1"/>
    <col min="4873" max="4873" width="16.5546875" style="80" customWidth="1"/>
    <col min="4874" max="4874" width="14.6640625" style="80" customWidth="1"/>
    <col min="4875" max="4875" width="16.6640625" style="80" customWidth="1"/>
    <col min="4876" max="4876" width="16.5546875" style="80" customWidth="1"/>
    <col min="4877" max="4877" width="14.5546875" style="80" customWidth="1"/>
    <col min="4878" max="4878" width="18.5546875" style="80" customWidth="1"/>
    <col min="4879" max="4880" width="17" style="80" customWidth="1"/>
    <col min="4881" max="4881" width="11.5546875" style="80" customWidth="1"/>
    <col min="4882" max="4882" width="17.33203125" style="80" customWidth="1"/>
    <col min="4883" max="4883" width="25.44140625" style="80" customWidth="1"/>
    <col min="4884" max="4884" width="18.88671875" style="80" customWidth="1"/>
    <col min="4885" max="5114" width="8.88671875" style="80"/>
    <col min="5115" max="5115" width="30.33203125" style="80" bestFit="1" customWidth="1"/>
    <col min="5116" max="5117" width="20" style="80" customWidth="1"/>
    <col min="5118" max="5118" width="18.5546875" style="80" customWidth="1"/>
    <col min="5119" max="5119" width="17.6640625" style="80" customWidth="1"/>
    <col min="5120" max="5120" width="16.44140625" style="80" customWidth="1"/>
    <col min="5121" max="5121" width="14.88671875" style="80" customWidth="1"/>
    <col min="5122" max="5122" width="16.44140625" style="80" customWidth="1"/>
    <col min="5123" max="5123" width="17.21875" style="80" customWidth="1"/>
    <col min="5124" max="5124" width="13.6640625" style="80" customWidth="1"/>
    <col min="5125" max="5125" width="16.109375" style="80" customWidth="1"/>
    <col min="5126" max="5126" width="16.33203125" style="80" customWidth="1"/>
    <col min="5127" max="5127" width="14" style="80" customWidth="1"/>
    <col min="5128" max="5128" width="17.33203125" style="80" customWidth="1"/>
    <col min="5129" max="5129" width="16.5546875" style="80" customWidth="1"/>
    <col min="5130" max="5130" width="14.6640625" style="80" customWidth="1"/>
    <col min="5131" max="5131" width="16.6640625" style="80" customWidth="1"/>
    <col min="5132" max="5132" width="16.5546875" style="80" customWidth="1"/>
    <col min="5133" max="5133" width="14.5546875" style="80" customWidth="1"/>
    <col min="5134" max="5134" width="18.5546875" style="80" customWidth="1"/>
    <col min="5135" max="5136" width="17" style="80" customWidth="1"/>
    <col min="5137" max="5137" width="11.5546875" style="80" customWidth="1"/>
    <col min="5138" max="5138" width="17.33203125" style="80" customWidth="1"/>
    <col min="5139" max="5139" width="25.44140625" style="80" customWidth="1"/>
    <col min="5140" max="5140" width="18.88671875" style="80" customWidth="1"/>
    <col min="5141" max="5370" width="8.88671875" style="80"/>
    <col min="5371" max="5371" width="30.33203125" style="80" bestFit="1" customWidth="1"/>
    <col min="5372" max="5373" width="20" style="80" customWidth="1"/>
    <col min="5374" max="5374" width="18.5546875" style="80" customWidth="1"/>
    <col min="5375" max="5375" width="17.6640625" style="80" customWidth="1"/>
    <col min="5376" max="5376" width="16.44140625" style="80" customWidth="1"/>
    <col min="5377" max="5377" width="14.88671875" style="80" customWidth="1"/>
    <col min="5378" max="5378" width="16.44140625" style="80" customWidth="1"/>
    <col min="5379" max="5379" width="17.21875" style="80" customWidth="1"/>
    <col min="5380" max="5380" width="13.6640625" style="80" customWidth="1"/>
    <col min="5381" max="5381" width="16.109375" style="80" customWidth="1"/>
    <col min="5382" max="5382" width="16.33203125" style="80" customWidth="1"/>
    <col min="5383" max="5383" width="14" style="80" customWidth="1"/>
    <col min="5384" max="5384" width="17.33203125" style="80" customWidth="1"/>
    <col min="5385" max="5385" width="16.5546875" style="80" customWidth="1"/>
    <col min="5386" max="5386" width="14.6640625" style="80" customWidth="1"/>
    <col min="5387" max="5387" width="16.6640625" style="80" customWidth="1"/>
    <col min="5388" max="5388" width="16.5546875" style="80" customWidth="1"/>
    <col min="5389" max="5389" width="14.5546875" style="80" customWidth="1"/>
    <col min="5390" max="5390" width="18.5546875" style="80" customWidth="1"/>
    <col min="5391" max="5392" width="17" style="80" customWidth="1"/>
    <col min="5393" max="5393" width="11.5546875" style="80" customWidth="1"/>
    <col min="5394" max="5394" width="17.33203125" style="80" customWidth="1"/>
    <col min="5395" max="5395" width="25.44140625" style="80" customWidth="1"/>
    <col min="5396" max="5396" width="18.88671875" style="80" customWidth="1"/>
    <col min="5397" max="5626" width="8.88671875" style="80"/>
    <col min="5627" max="5627" width="30.33203125" style="80" bestFit="1" customWidth="1"/>
    <col min="5628" max="5629" width="20" style="80" customWidth="1"/>
    <col min="5630" max="5630" width="18.5546875" style="80" customWidth="1"/>
    <col min="5631" max="5631" width="17.6640625" style="80" customWidth="1"/>
    <col min="5632" max="5632" width="16.44140625" style="80" customWidth="1"/>
    <col min="5633" max="5633" width="14.88671875" style="80" customWidth="1"/>
    <col min="5634" max="5634" width="16.44140625" style="80" customWidth="1"/>
    <col min="5635" max="5635" width="17.21875" style="80" customWidth="1"/>
    <col min="5636" max="5636" width="13.6640625" style="80" customWidth="1"/>
    <col min="5637" max="5637" width="16.109375" style="80" customWidth="1"/>
    <col min="5638" max="5638" width="16.33203125" style="80" customWidth="1"/>
    <col min="5639" max="5639" width="14" style="80" customWidth="1"/>
    <col min="5640" max="5640" width="17.33203125" style="80" customWidth="1"/>
    <col min="5641" max="5641" width="16.5546875" style="80" customWidth="1"/>
    <col min="5642" max="5642" width="14.6640625" style="80" customWidth="1"/>
    <col min="5643" max="5643" width="16.6640625" style="80" customWidth="1"/>
    <col min="5644" max="5644" width="16.5546875" style="80" customWidth="1"/>
    <col min="5645" max="5645" width="14.5546875" style="80" customWidth="1"/>
    <col min="5646" max="5646" width="18.5546875" style="80" customWidth="1"/>
    <col min="5647" max="5648" width="17" style="80" customWidth="1"/>
    <col min="5649" max="5649" width="11.5546875" style="80" customWidth="1"/>
    <col min="5650" max="5650" width="17.33203125" style="80" customWidth="1"/>
    <col min="5651" max="5651" width="25.44140625" style="80" customWidth="1"/>
    <col min="5652" max="5652" width="18.88671875" style="80" customWidth="1"/>
    <col min="5653" max="5882" width="8.88671875" style="80"/>
    <col min="5883" max="5883" width="30.33203125" style="80" bestFit="1" customWidth="1"/>
    <col min="5884" max="5885" width="20" style="80" customWidth="1"/>
    <col min="5886" max="5886" width="18.5546875" style="80" customWidth="1"/>
    <col min="5887" max="5887" width="17.6640625" style="80" customWidth="1"/>
    <col min="5888" max="5888" width="16.44140625" style="80" customWidth="1"/>
    <col min="5889" max="5889" width="14.88671875" style="80" customWidth="1"/>
    <col min="5890" max="5890" width="16.44140625" style="80" customWidth="1"/>
    <col min="5891" max="5891" width="17.21875" style="80" customWidth="1"/>
    <col min="5892" max="5892" width="13.6640625" style="80" customWidth="1"/>
    <col min="5893" max="5893" width="16.109375" style="80" customWidth="1"/>
    <col min="5894" max="5894" width="16.33203125" style="80" customWidth="1"/>
    <col min="5895" max="5895" width="14" style="80" customWidth="1"/>
    <col min="5896" max="5896" width="17.33203125" style="80" customWidth="1"/>
    <col min="5897" max="5897" width="16.5546875" style="80" customWidth="1"/>
    <col min="5898" max="5898" width="14.6640625" style="80" customWidth="1"/>
    <col min="5899" max="5899" width="16.6640625" style="80" customWidth="1"/>
    <col min="5900" max="5900" width="16.5546875" style="80" customWidth="1"/>
    <col min="5901" max="5901" width="14.5546875" style="80" customWidth="1"/>
    <col min="5902" max="5902" width="18.5546875" style="80" customWidth="1"/>
    <col min="5903" max="5904" width="17" style="80" customWidth="1"/>
    <col min="5905" max="5905" width="11.5546875" style="80" customWidth="1"/>
    <col min="5906" max="5906" width="17.33203125" style="80" customWidth="1"/>
    <col min="5907" max="5907" width="25.44140625" style="80" customWidth="1"/>
    <col min="5908" max="5908" width="18.88671875" style="80" customWidth="1"/>
    <col min="5909" max="6138" width="8.88671875" style="80"/>
    <col min="6139" max="6139" width="30.33203125" style="80" bestFit="1" customWidth="1"/>
    <col min="6140" max="6141" width="20" style="80" customWidth="1"/>
    <col min="6142" max="6142" width="18.5546875" style="80" customWidth="1"/>
    <col min="6143" max="6143" width="17.6640625" style="80" customWidth="1"/>
    <col min="6144" max="6144" width="16.44140625" style="80" customWidth="1"/>
    <col min="6145" max="6145" width="14.88671875" style="80" customWidth="1"/>
    <col min="6146" max="6146" width="16.44140625" style="80" customWidth="1"/>
    <col min="6147" max="6147" width="17.21875" style="80" customWidth="1"/>
    <col min="6148" max="6148" width="13.6640625" style="80" customWidth="1"/>
    <col min="6149" max="6149" width="16.109375" style="80" customWidth="1"/>
    <col min="6150" max="6150" width="16.33203125" style="80" customWidth="1"/>
    <col min="6151" max="6151" width="14" style="80" customWidth="1"/>
    <col min="6152" max="6152" width="17.33203125" style="80" customWidth="1"/>
    <col min="6153" max="6153" width="16.5546875" style="80" customWidth="1"/>
    <col min="6154" max="6154" width="14.6640625" style="80" customWidth="1"/>
    <col min="6155" max="6155" width="16.6640625" style="80" customWidth="1"/>
    <col min="6156" max="6156" width="16.5546875" style="80" customWidth="1"/>
    <col min="6157" max="6157" width="14.5546875" style="80" customWidth="1"/>
    <col min="6158" max="6158" width="18.5546875" style="80" customWidth="1"/>
    <col min="6159" max="6160" width="17" style="80" customWidth="1"/>
    <col min="6161" max="6161" width="11.5546875" style="80" customWidth="1"/>
    <col min="6162" max="6162" width="17.33203125" style="80" customWidth="1"/>
    <col min="6163" max="6163" width="25.44140625" style="80" customWidth="1"/>
    <col min="6164" max="6164" width="18.88671875" style="80" customWidth="1"/>
    <col min="6165" max="6394" width="8.88671875" style="80"/>
    <col min="6395" max="6395" width="30.33203125" style="80" bestFit="1" customWidth="1"/>
    <col min="6396" max="6397" width="20" style="80" customWidth="1"/>
    <col min="6398" max="6398" width="18.5546875" style="80" customWidth="1"/>
    <col min="6399" max="6399" width="17.6640625" style="80" customWidth="1"/>
    <col min="6400" max="6400" width="16.44140625" style="80" customWidth="1"/>
    <col min="6401" max="6401" width="14.88671875" style="80" customWidth="1"/>
    <col min="6402" max="6402" width="16.44140625" style="80" customWidth="1"/>
    <col min="6403" max="6403" width="17.21875" style="80" customWidth="1"/>
    <col min="6404" max="6404" width="13.6640625" style="80" customWidth="1"/>
    <col min="6405" max="6405" width="16.109375" style="80" customWidth="1"/>
    <col min="6406" max="6406" width="16.33203125" style="80" customWidth="1"/>
    <col min="6407" max="6407" width="14" style="80" customWidth="1"/>
    <col min="6408" max="6408" width="17.33203125" style="80" customWidth="1"/>
    <col min="6409" max="6409" width="16.5546875" style="80" customWidth="1"/>
    <col min="6410" max="6410" width="14.6640625" style="80" customWidth="1"/>
    <col min="6411" max="6411" width="16.6640625" style="80" customWidth="1"/>
    <col min="6412" max="6412" width="16.5546875" style="80" customWidth="1"/>
    <col min="6413" max="6413" width="14.5546875" style="80" customWidth="1"/>
    <col min="6414" max="6414" width="18.5546875" style="80" customWidth="1"/>
    <col min="6415" max="6416" width="17" style="80" customWidth="1"/>
    <col min="6417" max="6417" width="11.5546875" style="80" customWidth="1"/>
    <col min="6418" max="6418" width="17.33203125" style="80" customWidth="1"/>
    <col min="6419" max="6419" width="25.44140625" style="80" customWidth="1"/>
    <col min="6420" max="6420" width="18.88671875" style="80" customWidth="1"/>
    <col min="6421" max="6650" width="8.88671875" style="80"/>
    <col min="6651" max="6651" width="30.33203125" style="80" bestFit="1" customWidth="1"/>
    <col min="6652" max="6653" width="20" style="80" customWidth="1"/>
    <col min="6654" max="6654" width="18.5546875" style="80" customWidth="1"/>
    <col min="6655" max="6655" width="17.6640625" style="80" customWidth="1"/>
    <col min="6656" max="6656" width="16.44140625" style="80" customWidth="1"/>
    <col min="6657" max="6657" width="14.88671875" style="80" customWidth="1"/>
    <col min="6658" max="6658" width="16.44140625" style="80" customWidth="1"/>
    <col min="6659" max="6659" width="17.21875" style="80" customWidth="1"/>
    <col min="6660" max="6660" width="13.6640625" style="80" customWidth="1"/>
    <col min="6661" max="6661" width="16.109375" style="80" customWidth="1"/>
    <col min="6662" max="6662" width="16.33203125" style="80" customWidth="1"/>
    <col min="6663" max="6663" width="14" style="80" customWidth="1"/>
    <col min="6664" max="6664" width="17.33203125" style="80" customWidth="1"/>
    <col min="6665" max="6665" width="16.5546875" style="80" customWidth="1"/>
    <col min="6666" max="6666" width="14.6640625" style="80" customWidth="1"/>
    <col min="6667" max="6667" width="16.6640625" style="80" customWidth="1"/>
    <col min="6668" max="6668" width="16.5546875" style="80" customWidth="1"/>
    <col min="6669" max="6669" width="14.5546875" style="80" customWidth="1"/>
    <col min="6670" max="6670" width="18.5546875" style="80" customWidth="1"/>
    <col min="6671" max="6672" width="17" style="80" customWidth="1"/>
    <col min="6673" max="6673" width="11.5546875" style="80" customWidth="1"/>
    <col min="6674" max="6674" width="17.33203125" style="80" customWidth="1"/>
    <col min="6675" max="6675" width="25.44140625" style="80" customWidth="1"/>
    <col min="6676" max="6676" width="18.88671875" style="80" customWidth="1"/>
    <col min="6677" max="6906" width="8.88671875" style="80"/>
    <col min="6907" max="6907" width="30.33203125" style="80" bestFit="1" customWidth="1"/>
    <col min="6908" max="6909" width="20" style="80" customWidth="1"/>
    <col min="6910" max="6910" width="18.5546875" style="80" customWidth="1"/>
    <col min="6911" max="6911" width="17.6640625" style="80" customWidth="1"/>
    <col min="6912" max="6912" width="16.44140625" style="80" customWidth="1"/>
    <col min="6913" max="6913" width="14.88671875" style="80" customWidth="1"/>
    <col min="6914" max="6914" width="16.44140625" style="80" customWidth="1"/>
    <col min="6915" max="6915" width="17.21875" style="80" customWidth="1"/>
    <col min="6916" max="6916" width="13.6640625" style="80" customWidth="1"/>
    <col min="6917" max="6917" width="16.109375" style="80" customWidth="1"/>
    <col min="6918" max="6918" width="16.33203125" style="80" customWidth="1"/>
    <col min="6919" max="6919" width="14" style="80" customWidth="1"/>
    <col min="6920" max="6920" width="17.33203125" style="80" customWidth="1"/>
    <col min="6921" max="6921" width="16.5546875" style="80" customWidth="1"/>
    <col min="6922" max="6922" width="14.6640625" style="80" customWidth="1"/>
    <col min="6923" max="6923" width="16.6640625" style="80" customWidth="1"/>
    <col min="6924" max="6924" width="16.5546875" style="80" customWidth="1"/>
    <col min="6925" max="6925" width="14.5546875" style="80" customWidth="1"/>
    <col min="6926" max="6926" width="18.5546875" style="80" customWidth="1"/>
    <col min="6927" max="6928" width="17" style="80" customWidth="1"/>
    <col min="6929" max="6929" width="11.5546875" style="80" customWidth="1"/>
    <col min="6930" max="6930" width="17.33203125" style="80" customWidth="1"/>
    <col min="6931" max="6931" width="25.44140625" style="80" customWidth="1"/>
    <col min="6932" max="6932" width="18.88671875" style="80" customWidth="1"/>
    <col min="6933" max="7162" width="8.88671875" style="80"/>
    <col min="7163" max="7163" width="30.33203125" style="80" bestFit="1" customWidth="1"/>
    <col min="7164" max="7165" width="20" style="80" customWidth="1"/>
    <col min="7166" max="7166" width="18.5546875" style="80" customWidth="1"/>
    <col min="7167" max="7167" width="17.6640625" style="80" customWidth="1"/>
    <col min="7168" max="7168" width="16.44140625" style="80" customWidth="1"/>
    <col min="7169" max="7169" width="14.88671875" style="80" customWidth="1"/>
    <col min="7170" max="7170" width="16.44140625" style="80" customWidth="1"/>
    <col min="7171" max="7171" width="17.21875" style="80" customWidth="1"/>
    <col min="7172" max="7172" width="13.6640625" style="80" customWidth="1"/>
    <col min="7173" max="7173" width="16.109375" style="80" customWidth="1"/>
    <col min="7174" max="7174" width="16.33203125" style="80" customWidth="1"/>
    <col min="7175" max="7175" width="14" style="80" customWidth="1"/>
    <col min="7176" max="7176" width="17.33203125" style="80" customWidth="1"/>
    <col min="7177" max="7177" width="16.5546875" style="80" customWidth="1"/>
    <col min="7178" max="7178" width="14.6640625" style="80" customWidth="1"/>
    <col min="7179" max="7179" width="16.6640625" style="80" customWidth="1"/>
    <col min="7180" max="7180" width="16.5546875" style="80" customWidth="1"/>
    <col min="7181" max="7181" width="14.5546875" style="80" customWidth="1"/>
    <col min="7182" max="7182" width="18.5546875" style="80" customWidth="1"/>
    <col min="7183" max="7184" width="17" style="80" customWidth="1"/>
    <col min="7185" max="7185" width="11.5546875" style="80" customWidth="1"/>
    <col min="7186" max="7186" width="17.33203125" style="80" customWidth="1"/>
    <col min="7187" max="7187" width="25.44140625" style="80" customWidth="1"/>
    <col min="7188" max="7188" width="18.88671875" style="80" customWidth="1"/>
    <col min="7189" max="7418" width="8.88671875" style="80"/>
    <col min="7419" max="7419" width="30.33203125" style="80" bestFit="1" customWidth="1"/>
    <col min="7420" max="7421" width="20" style="80" customWidth="1"/>
    <col min="7422" max="7422" width="18.5546875" style="80" customWidth="1"/>
    <col min="7423" max="7423" width="17.6640625" style="80" customWidth="1"/>
    <col min="7424" max="7424" width="16.44140625" style="80" customWidth="1"/>
    <col min="7425" max="7425" width="14.88671875" style="80" customWidth="1"/>
    <col min="7426" max="7426" width="16.44140625" style="80" customWidth="1"/>
    <col min="7427" max="7427" width="17.21875" style="80" customWidth="1"/>
    <col min="7428" max="7428" width="13.6640625" style="80" customWidth="1"/>
    <col min="7429" max="7429" width="16.109375" style="80" customWidth="1"/>
    <col min="7430" max="7430" width="16.33203125" style="80" customWidth="1"/>
    <col min="7431" max="7431" width="14" style="80" customWidth="1"/>
    <col min="7432" max="7432" width="17.33203125" style="80" customWidth="1"/>
    <col min="7433" max="7433" width="16.5546875" style="80" customWidth="1"/>
    <col min="7434" max="7434" width="14.6640625" style="80" customWidth="1"/>
    <col min="7435" max="7435" width="16.6640625" style="80" customWidth="1"/>
    <col min="7436" max="7436" width="16.5546875" style="80" customWidth="1"/>
    <col min="7437" max="7437" width="14.5546875" style="80" customWidth="1"/>
    <col min="7438" max="7438" width="18.5546875" style="80" customWidth="1"/>
    <col min="7439" max="7440" width="17" style="80" customWidth="1"/>
    <col min="7441" max="7441" width="11.5546875" style="80" customWidth="1"/>
    <col min="7442" max="7442" width="17.33203125" style="80" customWidth="1"/>
    <col min="7443" max="7443" width="25.44140625" style="80" customWidth="1"/>
    <col min="7444" max="7444" width="18.88671875" style="80" customWidth="1"/>
    <col min="7445" max="7674" width="8.88671875" style="80"/>
    <col min="7675" max="7675" width="30.33203125" style="80" bestFit="1" customWidth="1"/>
    <col min="7676" max="7677" width="20" style="80" customWidth="1"/>
    <col min="7678" max="7678" width="18.5546875" style="80" customWidth="1"/>
    <col min="7679" max="7679" width="17.6640625" style="80" customWidth="1"/>
    <col min="7680" max="7680" width="16.44140625" style="80" customWidth="1"/>
    <col min="7681" max="7681" width="14.88671875" style="80" customWidth="1"/>
    <col min="7682" max="7682" width="16.44140625" style="80" customWidth="1"/>
    <col min="7683" max="7683" width="17.21875" style="80" customWidth="1"/>
    <col min="7684" max="7684" width="13.6640625" style="80" customWidth="1"/>
    <col min="7685" max="7685" width="16.109375" style="80" customWidth="1"/>
    <col min="7686" max="7686" width="16.33203125" style="80" customWidth="1"/>
    <col min="7687" max="7687" width="14" style="80" customWidth="1"/>
    <col min="7688" max="7688" width="17.33203125" style="80" customWidth="1"/>
    <col min="7689" max="7689" width="16.5546875" style="80" customWidth="1"/>
    <col min="7690" max="7690" width="14.6640625" style="80" customWidth="1"/>
    <col min="7691" max="7691" width="16.6640625" style="80" customWidth="1"/>
    <col min="7692" max="7692" width="16.5546875" style="80" customWidth="1"/>
    <col min="7693" max="7693" width="14.5546875" style="80" customWidth="1"/>
    <col min="7694" max="7694" width="18.5546875" style="80" customWidth="1"/>
    <col min="7695" max="7696" width="17" style="80" customWidth="1"/>
    <col min="7697" max="7697" width="11.5546875" style="80" customWidth="1"/>
    <col min="7698" max="7698" width="17.33203125" style="80" customWidth="1"/>
    <col min="7699" max="7699" width="25.44140625" style="80" customWidth="1"/>
    <col min="7700" max="7700" width="18.88671875" style="80" customWidth="1"/>
    <col min="7701" max="7930" width="8.88671875" style="80"/>
    <col min="7931" max="7931" width="30.33203125" style="80" bestFit="1" customWidth="1"/>
    <col min="7932" max="7933" width="20" style="80" customWidth="1"/>
    <col min="7934" max="7934" width="18.5546875" style="80" customWidth="1"/>
    <col min="7935" max="7935" width="17.6640625" style="80" customWidth="1"/>
    <col min="7936" max="7936" width="16.44140625" style="80" customWidth="1"/>
    <col min="7937" max="7937" width="14.88671875" style="80" customWidth="1"/>
    <col min="7938" max="7938" width="16.44140625" style="80" customWidth="1"/>
    <col min="7939" max="7939" width="17.21875" style="80" customWidth="1"/>
    <col min="7940" max="7940" width="13.6640625" style="80" customWidth="1"/>
    <col min="7941" max="7941" width="16.109375" style="80" customWidth="1"/>
    <col min="7942" max="7942" width="16.33203125" style="80" customWidth="1"/>
    <col min="7943" max="7943" width="14" style="80" customWidth="1"/>
    <col min="7944" max="7944" width="17.33203125" style="80" customWidth="1"/>
    <col min="7945" max="7945" width="16.5546875" style="80" customWidth="1"/>
    <col min="7946" max="7946" width="14.6640625" style="80" customWidth="1"/>
    <col min="7947" max="7947" width="16.6640625" style="80" customWidth="1"/>
    <col min="7948" max="7948" width="16.5546875" style="80" customWidth="1"/>
    <col min="7949" max="7949" width="14.5546875" style="80" customWidth="1"/>
    <col min="7950" max="7950" width="18.5546875" style="80" customWidth="1"/>
    <col min="7951" max="7952" width="17" style="80" customWidth="1"/>
    <col min="7953" max="7953" width="11.5546875" style="80" customWidth="1"/>
    <col min="7954" max="7954" width="17.33203125" style="80" customWidth="1"/>
    <col min="7955" max="7955" width="25.44140625" style="80" customWidth="1"/>
    <col min="7956" max="7956" width="18.88671875" style="80" customWidth="1"/>
    <col min="7957" max="8186" width="8.88671875" style="80"/>
    <col min="8187" max="8187" width="30.33203125" style="80" bestFit="1" customWidth="1"/>
    <col min="8188" max="8189" width="20" style="80" customWidth="1"/>
    <col min="8190" max="8190" width="18.5546875" style="80" customWidth="1"/>
    <col min="8191" max="8191" width="17.6640625" style="80" customWidth="1"/>
    <col min="8192" max="8192" width="16.44140625" style="80" customWidth="1"/>
    <col min="8193" max="8193" width="14.88671875" style="80" customWidth="1"/>
    <col min="8194" max="8194" width="16.44140625" style="80" customWidth="1"/>
    <col min="8195" max="8195" width="17.21875" style="80" customWidth="1"/>
    <col min="8196" max="8196" width="13.6640625" style="80" customWidth="1"/>
    <col min="8197" max="8197" width="16.109375" style="80" customWidth="1"/>
    <col min="8198" max="8198" width="16.33203125" style="80" customWidth="1"/>
    <col min="8199" max="8199" width="14" style="80" customWidth="1"/>
    <col min="8200" max="8200" width="17.33203125" style="80" customWidth="1"/>
    <col min="8201" max="8201" width="16.5546875" style="80" customWidth="1"/>
    <col min="8202" max="8202" width="14.6640625" style="80" customWidth="1"/>
    <col min="8203" max="8203" width="16.6640625" style="80" customWidth="1"/>
    <col min="8204" max="8204" width="16.5546875" style="80" customWidth="1"/>
    <col min="8205" max="8205" width="14.5546875" style="80" customWidth="1"/>
    <col min="8206" max="8206" width="18.5546875" style="80" customWidth="1"/>
    <col min="8207" max="8208" width="17" style="80" customWidth="1"/>
    <col min="8209" max="8209" width="11.5546875" style="80" customWidth="1"/>
    <col min="8210" max="8210" width="17.33203125" style="80" customWidth="1"/>
    <col min="8211" max="8211" width="25.44140625" style="80" customWidth="1"/>
    <col min="8212" max="8212" width="18.88671875" style="80" customWidth="1"/>
    <col min="8213" max="8442" width="8.88671875" style="80"/>
    <col min="8443" max="8443" width="30.33203125" style="80" bestFit="1" customWidth="1"/>
    <col min="8444" max="8445" width="20" style="80" customWidth="1"/>
    <col min="8446" max="8446" width="18.5546875" style="80" customWidth="1"/>
    <col min="8447" max="8447" width="17.6640625" style="80" customWidth="1"/>
    <col min="8448" max="8448" width="16.44140625" style="80" customWidth="1"/>
    <col min="8449" max="8449" width="14.88671875" style="80" customWidth="1"/>
    <col min="8450" max="8450" width="16.44140625" style="80" customWidth="1"/>
    <col min="8451" max="8451" width="17.21875" style="80" customWidth="1"/>
    <col min="8452" max="8452" width="13.6640625" style="80" customWidth="1"/>
    <col min="8453" max="8453" width="16.109375" style="80" customWidth="1"/>
    <col min="8454" max="8454" width="16.33203125" style="80" customWidth="1"/>
    <col min="8455" max="8455" width="14" style="80" customWidth="1"/>
    <col min="8456" max="8456" width="17.33203125" style="80" customWidth="1"/>
    <col min="8457" max="8457" width="16.5546875" style="80" customWidth="1"/>
    <col min="8458" max="8458" width="14.6640625" style="80" customWidth="1"/>
    <col min="8459" max="8459" width="16.6640625" style="80" customWidth="1"/>
    <col min="8460" max="8460" width="16.5546875" style="80" customWidth="1"/>
    <col min="8461" max="8461" width="14.5546875" style="80" customWidth="1"/>
    <col min="8462" max="8462" width="18.5546875" style="80" customWidth="1"/>
    <col min="8463" max="8464" width="17" style="80" customWidth="1"/>
    <col min="8465" max="8465" width="11.5546875" style="80" customWidth="1"/>
    <col min="8466" max="8466" width="17.33203125" style="80" customWidth="1"/>
    <col min="8467" max="8467" width="25.44140625" style="80" customWidth="1"/>
    <col min="8468" max="8468" width="18.88671875" style="80" customWidth="1"/>
    <col min="8469" max="8698" width="8.88671875" style="80"/>
    <col min="8699" max="8699" width="30.33203125" style="80" bestFit="1" customWidth="1"/>
    <col min="8700" max="8701" width="20" style="80" customWidth="1"/>
    <col min="8702" max="8702" width="18.5546875" style="80" customWidth="1"/>
    <col min="8703" max="8703" width="17.6640625" style="80" customWidth="1"/>
    <col min="8704" max="8704" width="16.44140625" style="80" customWidth="1"/>
    <col min="8705" max="8705" width="14.88671875" style="80" customWidth="1"/>
    <col min="8706" max="8706" width="16.44140625" style="80" customWidth="1"/>
    <col min="8707" max="8707" width="17.21875" style="80" customWidth="1"/>
    <col min="8708" max="8708" width="13.6640625" style="80" customWidth="1"/>
    <col min="8709" max="8709" width="16.109375" style="80" customWidth="1"/>
    <col min="8710" max="8710" width="16.33203125" style="80" customWidth="1"/>
    <col min="8711" max="8711" width="14" style="80" customWidth="1"/>
    <col min="8712" max="8712" width="17.33203125" style="80" customWidth="1"/>
    <col min="8713" max="8713" width="16.5546875" style="80" customWidth="1"/>
    <col min="8714" max="8714" width="14.6640625" style="80" customWidth="1"/>
    <col min="8715" max="8715" width="16.6640625" style="80" customWidth="1"/>
    <col min="8716" max="8716" width="16.5546875" style="80" customWidth="1"/>
    <col min="8717" max="8717" width="14.5546875" style="80" customWidth="1"/>
    <col min="8718" max="8718" width="18.5546875" style="80" customWidth="1"/>
    <col min="8719" max="8720" width="17" style="80" customWidth="1"/>
    <col min="8721" max="8721" width="11.5546875" style="80" customWidth="1"/>
    <col min="8722" max="8722" width="17.33203125" style="80" customWidth="1"/>
    <col min="8723" max="8723" width="25.44140625" style="80" customWidth="1"/>
    <col min="8724" max="8724" width="18.88671875" style="80" customWidth="1"/>
    <col min="8725" max="8954" width="8.88671875" style="80"/>
    <col min="8955" max="8955" width="30.33203125" style="80" bestFit="1" customWidth="1"/>
    <col min="8956" max="8957" width="20" style="80" customWidth="1"/>
    <col min="8958" max="8958" width="18.5546875" style="80" customWidth="1"/>
    <col min="8959" max="8959" width="17.6640625" style="80" customWidth="1"/>
    <col min="8960" max="8960" width="16.44140625" style="80" customWidth="1"/>
    <col min="8961" max="8961" width="14.88671875" style="80" customWidth="1"/>
    <col min="8962" max="8962" width="16.44140625" style="80" customWidth="1"/>
    <col min="8963" max="8963" width="17.21875" style="80" customWidth="1"/>
    <col min="8964" max="8964" width="13.6640625" style="80" customWidth="1"/>
    <col min="8965" max="8965" width="16.109375" style="80" customWidth="1"/>
    <col min="8966" max="8966" width="16.33203125" style="80" customWidth="1"/>
    <col min="8967" max="8967" width="14" style="80" customWidth="1"/>
    <col min="8968" max="8968" width="17.33203125" style="80" customWidth="1"/>
    <col min="8969" max="8969" width="16.5546875" style="80" customWidth="1"/>
    <col min="8970" max="8970" width="14.6640625" style="80" customWidth="1"/>
    <col min="8971" max="8971" width="16.6640625" style="80" customWidth="1"/>
    <col min="8972" max="8972" width="16.5546875" style="80" customWidth="1"/>
    <col min="8973" max="8973" width="14.5546875" style="80" customWidth="1"/>
    <col min="8974" max="8974" width="18.5546875" style="80" customWidth="1"/>
    <col min="8975" max="8976" width="17" style="80" customWidth="1"/>
    <col min="8977" max="8977" width="11.5546875" style="80" customWidth="1"/>
    <col min="8978" max="8978" width="17.33203125" style="80" customWidth="1"/>
    <col min="8979" max="8979" width="25.44140625" style="80" customWidth="1"/>
    <col min="8980" max="8980" width="18.88671875" style="80" customWidth="1"/>
    <col min="8981" max="9210" width="8.88671875" style="80"/>
    <col min="9211" max="9211" width="30.33203125" style="80" bestFit="1" customWidth="1"/>
    <col min="9212" max="9213" width="20" style="80" customWidth="1"/>
    <col min="9214" max="9214" width="18.5546875" style="80" customWidth="1"/>
    <col min="9215" max="9215" width="17.6640625" style="80" customWidth="1"/>
    <col min="9216" max="9216" width="16.44140625" style="80" customWidth="1"/>
    <col min="9217" max="9217" width="14.88671875" style="80" customWidth="1"/>
    <col min="9218" max="9218" width="16.44140625" style="80" customWidth="1"/>
    <col min="9219" max="9219" width="17.21875" style="80" customWidth="1"/>
    <col min="9220" max="9220" width="13.6640625" style="80" customWidth="1"/>
    <col min="9221" max="9221" width="16.109375" style="80" customWidth="1"/>
    <col min="9222" max="9222" width="16.33203125" style="80" customWidth="1"/>
    <col min="9223" max="9223" width="14" style="80" customWidth="1"/>
    <col min="9224" max="9224" width="17.33203125" style="80" customWidth="1"/>
    <col min="9225" max="9225" width="16.5546875" style="80" customWidth="1"/>
    <col min="9226" max="9226" width="14.6640625" style="80" customWidth="1"/>
    <col min="9227" max="9227" width="16.6640625" style="80" customWidth="1"/>
    <col min="9228" max="9228" width="16.5546875" style="80" customWidth="1"/>
    <col min="9229" max="9229" width="14.5546875" style="80" customWidth="1"/>
    <col min="9230" max="9230" width="18.5546875" style="80" customWidth="1"/>
    <col min="9231" max="9232" width="17" style="80" customWidth="1"/>
    <col min="9233" max="9233" width="11.5546875" style="80" customWidth="1"/>
    <col min="9234" max="9234" width="17.33203125" style="80" customWidth="1"/>
    <col min="9235" max="9235" width="25.44140625" style="80" customWidth="1"/>
    <col min="9236" max="9236" width="18.88671875" style="80" customWidth="1"/>
    <col min="9237" max="9466" width="8.88671875" style="80"/>
    <col min="9467" max="9467" width="30.33203125" style="80" bestFit="1" customWidth="1"/>
    <col min="9468" max="9469" width="20" style="80" customWidth="1"/>
    <col min="9470" max="9470" width="18.5546875" style="80" customWidth="1"/>
    <col min="9471" max="9471" width="17.6640625" style="80" customWidth="1"/>
    <col min="9472" max="9472" width="16.44140625" style="80" customWidth="1"/>
    <col min="9473" max="9473" width="14.88671875" style="80" customWidth="1"/>
    <col min="9474" max="9474" width="16.44140625" style="80" customWidth="1"/>
    <col min="9475" max="9475" width="17.21875" style="80" customWidth="1"/>
    <col min="9476" max="9476" width="13.6640625" style="80" customWidth="1"/>
    <col min="9477" max="9477" width="16.109375" style="80" customWidth="1"/>
    <col min="9478" max="9478" width="16.33203125" style="80" customWidth="1"/>
    <col min="9479" max="9479" width="14" style="80" customWidth="1"/>
    <col min="9480" max="9480" width="17.33203125" style="80" customWidth="1"/>
    <col min="9481" max="9481" width="16.5546875" style="80" customWidth="1"/>
    <col min="9482" max="9482" width="14.6640625" style="80" customWidth="1"/>
    <col min="9483" max="9483" width="16.6640625" style="80" customWidth="1"/>
    <col min="9484" max="9484" width="16.5546875" style="80" customWidth="1"/>
    <col min="9485" max="9485" width="14.5546875" style="80" customWidth="1"/>
    <col min="9486" max="9486" width="18.5546875" style="80" customWidth="1"/>
    <col min="9487" max="9488" width="17" style="80" customWidth="1"/>
    <col min="9489" max="9489" width="11.5546875" style="80" customWidth="1"/>
    <col min="9490" max="9490" width="17.33203125" style="80" customWidth="1"/>
    <col min="9491" max="9491" width="25.44140625" style="80" customWidth="1"/>
    <col min="9492" max="9492" width="18.88671875" style="80" customWidth="1"/>
    <col min="9493" max="9722" width="8.88671875" style="80"/>
    <col min="9723" max="9723" width="30.33203125" style="80" bestFit="1" customWidth="1"/>
    <col min="9724" max="9725" width="20" style="80" customWidth="1"/>
    <col min="9726" max="9726" width="18.5546875" style="80" customWidth="1"/>
    <col min="9727" max="9727" width="17.6640625" style="80" customWidth="1"/>
    <col min="9728" max="9728" width="16.44140625" style="80" customWidth="1"/>
    <col min="9729" max="9729" width="14.88671875" style="80" customWidth="1"/>
    <col min="9730" max="9730" width="16.44140625" style="80" customWidth="1"/>
    <col min="9731" max="9731" width="17.21875" style="80" customWidth="1"/>
    <col min="9732" max="9732" width="13.6640625" style="80" customWidth="1"/>
    <col min="9733" max="9733" width="16.109375" style="80" customWidth="1"/>
    <col min="9734" max="9734" width="16.33203125" style="80" customWidth="1"/>
    <col min="9735" max="9735" width="14" style="80" customWidth="1"/>
    <col min="9736" max="9736" width="17.33203125" style="80" customWidth="1"/>
    <col min="9737" max="9737" width="16.5546875" style="80" customWidth="1"/>
    <col min="9738" max="9738" width="14.6640625" style="80" customWidth="1"/>
    <col min="9739" max="9739" width="16.6640625" style="80" customWidth="1"/>
    <col min="9740" max="9740" width="16.5546875" style="80" customWidth="1"/>
    <col min="9741" max="9741" width="14.5546875" style="80" customWidth="1"/>
    <col min="9742" max="9742" width="18.5546875" style="80" customWidth="1"/>
    <col min="9743" max="9744" width="17" style="80" customWidth="1"/>
    <col min="9745" max="9745" width="11.5546875" style="80" customWidth="1"/>
    <col min="9746" max="9746" width="17.33203125" style="80" customWidth="1"/>
    <col min="9747" max="9747" width="25.44140625" style="80" customWidth="1"/>
    <col min="9748" max="9748" width="18.88671875" style="80" customWidth="1"/>
    <col min="9749" max="9978" width="8.88671875" style="80"/>
    <col min="9979" max="9979" width="30.33203125" style="80" bestFit="1" customWidth="1"/>
    <col min="9980" max="9981" width="20" style="80" customWidth="1"/>
    <col min="9982" max="9982" width="18.5546875" style="80" customWidth="1"/>
    <col min="9983" max="9983" width="17.6640625" style="80" customWidth="1"/>
    <col min="9984" max="9984" width="16.44140625" style="80" customWidth="1"/>
    <col min="9985" max="9985" width="14.88671875" style="80" customWidth="1"/>
    <col min="9986" max="9986" width="16.44140625" style="80" customWidth="1"/>
    <col min="9987" max="9987" width="17.21875" style="80" customWidth="1"/>
    <col min="9988" max="9988" width="13.6640625" style="80" customWidth="1"/>
    <col min="9989" max="9989" width="16.109375" style="80" customWidth="1"/>
    <col min="9990" max="9990" width="16.33203125" style="80" customWidth="1"/>
    <col min="9991" max="9991" width="14" style="80" customWidth="1"/>
    <col min="9992" max="9992" width="17.33203125" style="80" customWidth="1"/>
    <col min="9993" max="9993" width="16.5546875" style="80" customWidth="1"/>
    <col min="9994" max="9994" width="14.6640625" style="80" customWidth="1"/>
    <col min="9995" max="9995" width="16.6640625" style="80" customWidth="1"/>
    <col min="9996" max="9996" width="16.5546875" style="80" customWidth="1"/>
    <col min="9997" max="9997" width="14.5546875" style="80" customWidth="1"/>
    <col min="9998" max="9998" width="18.5546875" style="80" customWidth="1"/>
    <col min="9999" max="10000" width="17" style="80" customWidth="1"/>
    <col min="10001" max="10001" width="11.5546875" style="80" customWidth="1"/>
    <col min="10002" max="10002" width="17.33203125" style="80" customWidth="1"/>
    <col min="10003" max="10003" width="25.44140625" style="80" customWidth="1"/>
    <col min="10004" max="10004" width="18.88671875" style="80" customWidth="1"/>
    <col min="10005" max="10234" width="8.88671875" style="80"/>
    <col min="10235" max="10235" width="30.33203125" style="80" bestFit="1" customWidth="1"/>
    <col min="10236" max="10237" width="20" style="80" customWidth="1"/>
    <col min="10238" max="10238" width="18.5546875" style="80" customWidth="1"/>
    <col min="10239" max="10239" width="17.6640625" style="80" customWidth="1"/>
    <col min="10240" max="10240" width="16.44140625" style="80" customWidth="1"/>
    <col min="10241" max="10241" width="14.88671875" style="80" customWidth="1"/>
    <col min="10242" max="10242" width="16.44140625" style="80" customWidth="1"/>
    <col min="10243" max="10243" width="17.21875" style="80" customWidth="1"/>
    <col min="10244" max="10244" width="13.6640625" style="80" customWidth="1"/>
    <col min="10245" max="10245" width="16.109375" style="80" customWidth="1"/>
    <col min="10246" max="10246" width="16.33203125" style="80" customWidth="1"/>
    <col min="10247" max="10247" width="14" style="80" customWidth="1"/>
    <col min="10248" max="10248" width="17.33203125" style="80" customWidth="1"/>
    <col min="10249" max="10249" width="16.5546875" style="80" customWidth="1"/>
    <col min="10250" max="10250" width="14.6640625" style="80" customWidth="1"/>
    <col min="10251" max="10251" width="16.6640625" style="80" customWidth="1"/>
    <col min="10252" max="10252" width="16.5546875" style="80" customWidth="1"/>
    <col min="10253" max="10253" width="14.5546875" style="80" customWidth="1"/>
    <col min="10254" max="10254" width="18.5546875" style="80" customWidth="1"/>
    <col min="10255" max="10256" width="17" style="80" customWidth="1"/>
    <col min="10257" max="10257" width="11.5546875" style="80" customWidth="1"/>
    <col min="10258" max="10258" width="17.33203125" style="80" customWidth="1"/>
    <col min="10259" max="10259" width="25.44140625" style="80" customWidth="1"/>
    <col min="10260" max="10260" width="18.88671875" style="80" customWidth="1"/>
    <col min="10261" max="10490" width="8.88671875" style="80"/>
    <col min="10491" max="10491" width="30.33203125" style="80" bestFit="1" customWidth="1"/>
    <col min="10492" max="10493" width="20" style="80" customWidth="1"/>
    <col min="10494" max="10494" width="18.5546875" style="80" customWidth="1"/>
    <col min="10495" max="10495" width="17.6640625" style="80" customWidth="1"/>
    <col min="10496" max="10496" width="16.44140625" style="80" customWidth="1"/>
    <col min="10497" max="10497" width="14.88671875" style="80" customWidth="1"/>
    <col min="10498" max="10498" width="16.44140625" style="80" customWidth="1"/>
    <col min="10499" max="10499" width="17.21875" style="80" customWidth="1"/>
    <col min="10500" max="10500" width="13.6640625" style="80" customWidth="1"/>
    <col min="10501" max="10501" width="16.109375" style="80" customWidth="1"/>
    <col min="10502" max="10502" width="16.33203125" style="80" customWidth="1"/>
    <col min="10503" max="10503" width="14" style="80" customWidth="1"/>
    <col min="10504" max="10504" width="17.33203125" style="80" customWidth="1"/>
    <col min="10505" max="10505" width="16.5546875" style="80" customWidth="1"/>
    <col min="10506" max="10506" width="14.6640625" style="80" customWidth="1"/>
    <col min="10507" max="10507" width="16.6640625" style="80" customWidth="1"/>
    <col min="10508" max="10508" width="16.5546875" style="80" customWidth="1"/>
    <col min="10509" max="10509" width="14.5546875" style="80" customWidth="1"/>
    <col min="10510" max="10510" width="18.5546875" style="80" customWidth="1"/>
    <col min="10511" max="10512" width="17" style="80" customWidth="1"/>
    <col min="10513" max="10513" width="11.5546875" style="80" customWidth="1"/>
    <col min="10514" max="10514" width="17.33203125" style="80" customWidth="1"/>
    <col min="10515" max="10515" width="25.44140625" style="80" customWidth="1"/>
    <col min="10516" max="10516" width="18.88671875" style="80" customWidth="1"/>
    <col min="10517" max="10746" width="8.88671875" style="80"/>
    <col min="10747" max="10747" width="30.33203125" style="80" bestFit="1" customWidth="1"/>
    <col min="10748" max="10749" width="20" style="80" customWidth="1"/>
    <col min="10750" max="10750" width="18.5546875" style="80" customWidth="1"/>
    <col min="10751" max="10751" width="17.6640625" style="80" customWidth="1"/>
    <col min="10752" max="10752" width="16.44140625" style="80" customWidth="1"/>
    <col min="10753" max="10753" width="14.88671875" style="80" customWidth="1"/>
    <col min="10754" max="10754" width="16.44140625" style="80" customWidth="1"/>
    <col min="10755" max="10755" width="17.21875" style="80" customWidth="1"/>
    <col min="10756" max="10756" width="13.6640625" style="80" customWidth="1"/>
    <col min="10757" max="10757" width="16.109375" style="80" customWidth="1"/>
    <col min="10758" max="10758" width="16.33203125" style="80" customWidth="1"/>
    <col min="10759" max="10759" width="14" style="80" customWidth="1"/>
    <col min="10760" max="10760" width="17.33203125" style="80" customWidth="1"/>
    <col min="10761" max="10761" width="16.5546875" style="80" customWidth="1"/>
    <col min="10762" max="10762" width="14.6640625" style="80" customWidth="1"/>
    <col min="10763" max="10763" width="16.6640625" style="80" customWidth="1"/>
    <col min="10764" max="10764" width="16.5546875" style="80" customWidth="1"/>
    <col min="10765" max="10765" width="14.5546875" style="80" customWidth="1"/>
    <col min="10766" max="10766" width="18.5546875" style="80" customWidth="1"/>
    <col min="10767" max="10768" width="17" style="80" customWidth="1"/>
    <col min="10769" max="10769" width="11.5546875" style="80" customWidth="1"/>
    <col min="10770" max="10770" width="17.33203125" style="80" customWidth="1"/>
    <col min="10771" max="10771" width="25.44140625" style="80" customWidth="1"/>
    <col min="10772" max="10772" width="18.88671875" style="80" customWidth="1"/>
    <col min="10773" max="11002" width="8.88671875" style="80"/>
    <col min="11003" max="11003" width="30.33203125" style="80" bestFit="1" customWidth="1"/>
    <col min="11004" max="11005" width="20" style="80" customWidth="1"/>
    <col min="11006" max="11006" width="18.5546875" style="80" customWidth="1"/>
    <col min="11007" max="11007" width="17.6640625" style="80" customWidth="1"/>
    <col min="11008" max="11008" width="16.44140625" style="80" customWidth="1"/>
    <col min="11009" max="11009" width="14.88671875" style="80" customWidth="1"/>
    <col min="11010" max="11010" width="16.44140625" style="80" customWidth="1"/>
    <col min="11011" max="11011" width="17.21875" style="80" customWidth="1"/>
    <col min="11012" max="11012" width="13.6640625" style="80" customWidth="1"/>
    <col min="11013" max="11013" width="16.109375" style="80" customWidth="1"/>
    <col min="11014" max="11014" width="16.33203125" style="80" customWidth="1"/>
    <col min="11015" max="11015" width="14" style="80" customWidth="1"/>
    <col min="11016" max="11016" width="17.33203125" style="80" customWidth="1"/>
    <col min="11017" max="11017" width="16.5546875" style="80" customWidth="1"/>
    <col min="11018" max="11018" width="14.6640625" style="80" customWidth="1"/>
    <col min="11019" max="11019" width="16.6640625" style="80" customWidth="1"/>
    <col min="11020" max="11020" width="16.5546875" style="80" customWidth="1"/>
    <col min="11021" max="11021" width="14.5546875" style="80" customWidth="1"/>
    <col min="11022" max="11022" width="18.5546875" style="80" customWidth="1"/>
    <col min="11023" max="11024" width="17" style="80" customWidth="1"/>
    <col min="11025" max="11025" width="11.5546875" style="80" customWidth="1"/>
    <col min="11026" max="11026" width="17.33203125" style="80" customWidth="1"/>
    <col min="11027" max="11027" width="25.44140625" style="80" customWidth="1"/>
    <col min="11028" max="11028" width="18.88671875" style="80" customWidth="1"/>
    <col min="11029" max="11258" width="8.88671875" style="80"/>
    <col min="11259" max="11259" width="30.33203125" style="80" bestFit="1" customWidth="1"/>
    <col min="11260" max="11261" width="20" style="80" customWidth="1"/>
    <col min="11262" max="11262" width="18.5546875" style="80" customWidth="1"/>
    <col min="11263" max="11263" width="17.6640625" style="80" customWidth="1"/>
    <col min="11264" max="11264" width="16.44140625" style="80" customWidth="1"/>
    <col min="11265" max="11265" width="14.88671875" style="80" customWidth="1"/>
    <col min="11266" max="11266" width="16.44140625" style="80" customWidth="1"/>
    <col min="11267" max="11267" width="17.21875" style="80" customWidth="1"/>
    <col min="11268" max="11268" width="13.6640625" style="80" customWidth="1"/>
    <col min="11269" max="11269" width="16.109375" style="80" customWidth="1"/>
    <col min="11270" max="11270" width="16.33203125" style="80" customWidth="1"/>
    <col min="11271" max="11271" width="14" style="80" customWidth="1"/>
    <col min="11272" max="11272" width="17.33203125" style="80" customWidth="1"/>
    <col min="11273" max="11273" width="16.5546875" style="80" customWidth="1"/>
    <col min="11274" max="11274" width="14.6640625" style="80" customWidth="1"/>
    <col min="11275" max="11275" width="16.6640625" style="80" customWidth="1"/>
    <col min="11276" max="11276" width="16.5546875" style="80" customWidth="1"/>
    <col min="11277" max="11277" width="14.5546875" style="80" customWidth="1"/>
    <col min="11278" max="11278" width="18.5546875" style="80" customWidth="1"/>
    <col min="11279" max="11280" width="17" style="80" customWidth="1"/>
    <col min="11281" max="11281" width="11.5546875" style="80" customWidth="1"/>
    <col min="11282" max="11282" width="17.33203125" style="80" customWidth="1"/>
    <col min="11283" max="11283" width="25.44140625" style="80" customWidth="1"/>
    <col min="11284" max="11284" width="18.88671875" style="80" customWidth="1"/>
    <col min="11285" max="11514" width="8.88671875" style="80"/>
    <col min="11515" max="11515" width="30.33203125" style="80" bestFit="1" customWidth="1"/>
    <col min="11516" max="11517" width="20" style="80" customWidth="1"/>
    <col min="11518" max="11518" width="18.5546875" style="80" customWidth="1"/>
    <col min="11519" max="11519" width="17.6640625" style="80" customWidth="1"/>
    <col min="11520" max="11520" width="16.44140625" style="80" customWidth="1"/>
    <col min="11521" max="11521" width="14.88671875" style="80" customWidth="1"/>
    <col min="11522" max="11522" width="16.44140625" style="80" customWidth="1"/>
    <col min="11523" max="11523" width="17.21875" style="80" customWidth="1"/>
    <col min="11524" max="11524" width="13.6640625" style="80" customWidth="1"/>
    <col min="11525" max="11525" width="16.109375" style="80" customWidth="1"/>
    <col min="11526" max="11526" width="16.33203125" style="80" customWidth="1"/>
    <col min="11527" max="11527" width="14" style="80" customWidth="1"/>
    <col min="11528" max="11528" width="17.33203125" style="80" customWidth="1"/>
    <col min="11529" max="11529" width="16.5546875" style="80" customWidth="1"/>
    <col min="11530" max="11530" width="14.6640625" style="80" customWidth="1"/>
    <col min="11531" max="11531" width="16.6640625" style="80" customWidth="1"/>
    <col min="11532" max="11532" width="16.5546875" style="80" customWidth="1"/>
    <col min="11533" max="11533" width="14.5546875" style="80" customWidth="1"/>
    <col min="11534" max="11534" width="18.5546875" style="80" customWidth="1"/>
    <col min="11535" max="11536" width="17" style="80" customWidth="1"/>
    <col min="11537" max="11537" width="11.5546875" style="80" customWidth="1"/>
    <col min="11538" max="11538" width="17.33203125" style="80" customWidth="1"/>
    <col min="11539" max="11539" width="25.44140625" style="80" customWidth="1"/>
    <col min="11540" max="11540" width="18.88671875" style="80" customWidth="1"/>
    <col min="11541" max="11770" width="8.88671875" style="80"/>
    <col min="11771" max="11771" width="30.33203125" style="80" bestFit="1" customWidth="1"/>
    <col min="11772" max="11773" width="20" style="80" customWidth="1"/>
    <col min="11774" max="11774" width="18.5546875" style="80" customWidth="1"/>
    <col min="11775" max="11775" width="17.6640625" style="80" customWidth="1"/>
    <col min="11776" max="11776" width="16.44140625" style="80" customWidth="1"/>
    <col min="11777" max="11777" width="14.88671875" style="80" customWidth="1"/>
    <col min="11778" max="11778" width="16.44140625" style="80" customWidth="1"/>
    <col min="11779" max="11779" width="17.21875" style="80" customWidth="1"/>
    <col min="11780" max="11780" width="13.6640625" style="80" customWidth="1"/>
    <col min="11781" max="11781" width="16.109375" style="80" customWidth="1"/>
    <col min="11782" max="11782" width="16.33203125" style="80" customWidth="1"/>
    <col min="11783" max="11783" width="14" style="80" customWidth="1"/>
    <col min="11784" max="11784" width="17.33203125" style="80" customWidth="1"/>
    <col min="11785" max="11785" width="16.5546875" style="80" customWidth="1"/>
    <col min="11786" max="11786" width="14.6640625" style="80" customWidth="1"/>
    <col min="11787" max="11787" width="16.6640625" style="80" customWidth="1"/>
    <col min="11788" max="11788" width="16.5546875" style="80" customWidth="1"/>
    <col min="11789" max="11789" width="14.5546875" style="80" customWidth="1"/>
    <col min="11790" max="11790" width="18.5546875" style="80" customWidth="1"/>
    <col min="11791" max="11792" width="17" style="80" customWidth="1"/>
    <col min="11793" max="11793" width="11.5546875" style="80" customWidth="1"/>
    <col min="11794" max="11794" width="17.33203125" style="80" customWidth="1"/>
    <col min="11795" max="11795" width="25.44140625" style="80" customWidth="1"/>
    <col min="11796" max="11796" width="18.88671875" style="80" customWidth="1"/>
    <col min="11797" max="12026" width="8.88671875" style="80"/>
    <col min="12027" max="12027" width="30.33203125" style="80" bestFit="1" customWidth="1"/>
    <col min="12028" max="12029" width="20" style="80" customWidth="1"/>
    <col min="12030" max="12030" width="18.5546875" style="80" customWidth="1"/>
    <col min="12031" max="12031" width="17.6640625" style="80" customWidth="1"/>
    <col min="12032" max="12032" width="16.44140625" style="80" customWidth="1"/>
    <col min="12033" max="12033" width="14.88671875" style="80" customWidth="1"/>
    <col min="12034" max="12034" width="16.44140625" style="80" customWidth="1"/>
    <col min="12035" max="12035" width="17.21875" style="80" customWidth="1"/>
    <col min="12036" max="12036" width="13.6640625" style="80" customWidth="1"/>
    <col min="12037" max="12037" width="16.109375" style="80" customWidth="1"/>
    <col min="12038" max="12038" width="16.33203125" style="80" customWidth="1"/>
    <col min="12039" max="12039" width="14" style="80" customWidth="1"/>
    <col min="12040" max="12040" width="17.33203125" style="80" customWidth="1"/>
    <col min="12041" max="12041" width="16.5546875" style="80" customWidth="1"/>
    <col min="12042" max="12042" width="14.6640625" style="80" customWidth="1"/>
    <col min="12043" max="12043" width="16.6640625" style="80" customWidth="1"/>
    <col min="12044" max="12044" width="16.5546875" style="80" customWidth="1"/>
    <col min="12045" max="12045" width="14.5546875" style="80" customWidth="1"/>
    <col min="12046" max="12046" width="18.5546875" style="80" customWidth="1"/>
    <col min="12047" max="12048" width="17" style="80" customWidth="1"/>
    <col min="12049" max="12049" width="11.5546875" style="80" customWidth="1"/>
    <col min="12050" max="12050" width="17.33203125" style="80" customWidth="1"/>
    <col min="12051" max="12051" width="25.44140625" style="80" customWidth="1"/>
    <col min="12052" max="12052" width="18.88671875" style="80" customWidth="1"/>
    <col min="12053" max="12282" width="8.88671875" style="80"/>
    <col min="12283" max="12283" width="30.33203125" style="80" bestFit="1" customWidth="1"/>
    <col min="12284" max="12285" width="20" style="80" customWidth="1"/>
    <col min="12286" max="12286" width="18.5546875" style="80" customWidth="1"/>
    <col min="12287" max="12287" width="17.6640625" style="80" customWidth="1"/>
    <col min="12288" max="12288" width="16.44140625" style="80" customWidth="1"/>
    <col min="12289" max="12289" width="14.88671875" style="80" customWidth="1"/>
    <col min="12290" max="12290" width="16.44140625" style="80" customWidth="1"/>
    <col min="12291" max="12291" width="17.21875" style="80" customWidth="1"/>
    <col min="12292" max="12292" width="13.6640625" style="80" customWidth="1"/>
    <col min="12293" max="12293" width="16.109375" style="80" customWidth="1"/>
    <col min="12294" max="12294" width="16.33203125" style="80" customWidth="1"/>
    <col min="12295" max="12295" width="14" style="80" customWidth="1"/>
    <col min="12296" max="12296" width="17.33203125" style="80" customWidth="1"/>
    <col min="12297" max="12297" width="16.5546875" style="80" customWidth="1"/>
    <col min="12298" max="12298" width="14.6640625" style="80" customWidth="1"/>
    <col min="12299" max="12299" width="16.6640625" style="80" customWidth="1"/>
    <col min="12300" max="12300" width="16.5546875" style="80" customWidth="1"/>
    <col min="12301" max="12301" width="14.5546875" style="80" customWidth="1"/>
    <col min="12302" max="12302" width="18.5546875" style="80" customWidth="1"/>
    <col min="12303" max="12304" width="17" style="80" customWidth="1"/>
    <col min="12305" max="12305" width="11.5546875" style="80" customWidth="1"/>
    <col min="12306" max="12306" width="17.33203125" style="80" customWidth="1"/>
    <col min="12307" max="12307" width="25.44140625" style="80" customWidth="1"/>
    <col min="12308" max="12308" width="18.88671875" style="80" customWidth="1"/>
    <col min="12309" max="12538" width="8.88671875" style="80"/>
    <col min="12539" max="12539" width="30.33203125" style="80" bestFit="1" customWidth="1"/>
    <col min="12540" max="12541" width="20" style="80" customWidth="1"/>
    <col min="12542" max="12542" width="18.5546875" style="80" customWidth="1"/>
    <col min="12543" max="12543" width="17.6640625" style="80" customWidth="1"/>
    <col min="12544" max="12544" width="16.44140625" style="80" customWidth="1"/>
    <col min="12545" max="12545" width="14.88671875" style="80" customWidth="1"/>
    <col min="12546" max="12546" width="16.44140625" style="80" customWidth="1"/>
    <col min="12547" max="12547" width="17.21875" style="80" customWidth="1"/>
    <col min="12548" max="12548" width="13.6640625" style="80" customWidth="1"/>
    <col min="12549" max="12549" width="16.109375" style="80" customWidth="1"/>
    <col min="12550" max="12550" width="16.33203125" style="80" customWidth="1"/>
    <col min="12551" max="12551" width="14" style="80" customWidth="1"/>
    <col min="12552" max="12552" width="17.33203125" style="80" customWidth="1"/>
    <col min="12553" max="12553" width="16.5546875" style="80" customWidth="1"/>
    <col min="12554" max="12554" width="14.6640625" style="80" customWidth="1"/>
    <col min="12555" max="12555" width="16.6640625" style="80" customWidth="1"/>
    <col min="12556" max="12556" width="16.5546875" style="80" customWidth="1"/>
    <col min="12557" max="12557" width="14.5546875" style="80" customWidth="1"/>
    <col min="12558" max="12558" width="18.5546875" style="80" customWidth="1"/>
    <col min="12559" max="12560" width="17" style="80" customWidth="1"/>
    <col min="12561" max="12561" width="11.5546875" style="80" customWidth="1"/>
    <col min="12562" max="12562" width="17.33203125" style="80" customWidth="1"/>
    <col min="12563" max="12563" width="25.44140625" style="80" customWidth="1"/>
    <col min="12564" max="12564" width="18.88671875" style="80" customWidth="1"/>
    <col min="12565" max="12794" width="8.88671875" style="80"/>
    <col min="12795" max="12795" width="30.33203125" style="80" bestFit="1" customWidth="1"/>
    <col min="12796" max="12797" width="20" style="80" customWidth="1"/>
    <col min="12798" max="12798" width="18.5546875" style="80" customWidth="1"/>
    <col min="12799" max="12799" width="17.6640625" style="80" customWidth="1"/>
    <col min="12800" max="12800" width="16.44140625" style="80" customWidth="1"/>
    <col min="12801" max="12801" width="14.88671875" style="80" customWidth="1"/>
    <col min="12802" max="12802" width="16.44140625" style="80" customWidth="1"/>
    <col min="12803" max="12803" width="17.21875" style="80" customWidth="1"/>
    <col min="12804" max="12804" width="13.6640625" style="80" customWidth="1"/>
    <col min="12805" max="12805" width="16.109375" style="80" customWidth="1"/>
    <col min="12806" max="12806" width="16.33203125" style="80" customWidth="1"/>
    <col min="12807" max="12807" width="14" style="80" customWidth="1"/>
    <col min="12808" max="12808" width="17.33203125" style="80" customWidth="1"/>
    <col min="12809" max="12809" width="16.5546875" style="80" customWidth="1"/>
    <col min="12810" max="12810" width="14.6640625" style="80" customWidth="1"/>
    <col min="12811" max="12811" width="16.6640625" style="80" customWidth="1"/>
    <col min="12812" max="12812" width="16.5546875" style="80" customWidth="1"/>
    <col min="12813" max="12813" width="14.5546875" style="80" customWidth="1"/>
    <col min="12814" max="12814" width="18.5546875" style="80" customWidth="1"/>
    <col min="12815" max="12816" width="17" style="80" customWidth="1"/>
    <col min="12817" max="12817" width="11.5546875" style="80" customWidth="1"/>
    <col min="12818" max="12818" width="17.33203125" style="80" customWidth="1"/>
    <col min="12819" max="12819" width="25.44140625" style="80" customWidth="1"/>
    <col min="12820" max="12820" width="18.88671875" style="80" customWidth="1"/>
    <col min="12821" max="13050" width="8.88671875" style="80"/>
    <col min="13051" max="13051" width="30.33203125" style="80" bestFit="1" customWidth="1"/>
    <col min="13052" max="13053" width="20" style="80" customWidth="1"/>
    <col min="13054" max="13054" width="18.5546875" style="80" customWidth="1"/>
    <col min="13055" max="13055" width="17.6640625" style="80" customWidth="1"/>
    <col min="13056" max="13056" width="16.44140625" style="80" customWidth="1"/>
    <col min="13057" max="13057" width="14.88671875" style="80" customWidth="1"/>
    <col min="13058" max="13058" width="16.44140625" style="80" customWidth="1"/>
    <col min="13059" max="13059" width="17.21875" style="80" customWidth="1"/>
    <col min="13060" max="13060" width="13.6640625" style="80" customWidth="1"/>
    <col min="13061" max="13061" width="16.109375" style="80" customWidth="1"/>
    <col min="13062" max="13062" width="16.33203125" style="80" customWidth="1"/>
    <col min="13063" max="13063" width="14" style="80" customWidth="1"/>
    <col min="13064" max="13064" width="17.33203125" style="80" customWidth="1"/>
    <col min="13065" max="13065" width="16.5546875" style="80" customWidth="1"/>
    <col min="13066" max="13066" width="14.6640625" style="80" customWidth="1"/>
    <col min="13067" max="13067" width="16.6640625" style="80" customWidth="1"/>
    <col min="13068" max="13068" width="16.5546875" style="80" customWidth="1"/>
    <col min="13069" max="13069" width="14.5546875" style="80" customWidth="1"/>
    <col min="13070" max="13070" width="18.5546875" style="80" customWidth="1"/>
    <col min="13071" max="13072" width="17" style="80" customWidth="1"/>
    <col min="13073" max="13073" width="11.5546875" style="80" customWidth="1"/>
    <col min="13074" max="13074" width="17.33203125" style="80" customWidth="1"/>
    <col min="13075" max="13075" width="25.44140625" style="80" customWidth="1"/>
    <col min="13076" max="13076" width="18.88671875" style="80" customWidth="1"/>
    <col min="13077" max="13306" width="8.88671875" style="80"/>
    <col min="13307" max="13307" width="30.33203125" style="80" bestFit="1" customWidth="1"/>
    <col min="13308" max="13309" width="20" style="80" customWidth="1"/>
    <col min="13310" max="13310" width="18.5546875" style="80" customWidth="1"/>
    <col min="13311" max="13311" width="17.6640625" style="80" customWidth="1"/>
    <col min="13312" max="13312" width="16.44140625" style="80" customWidth="1"/>
    <col min="13313" max="13313" width="14.88671875" style="80" customWidth="1"/>
    <col min="13314" max="13314" width="16.44140625" style="80" customWidth="1"/>
    <col min="13315" max="13315" width="17.21875" style="80" customWidth="1"/>
    <col min="13316" max="13316" width="13.6640625" style="80" customWidth="1"/>
    <col min="13317" max="13317" width="16.109375" style="80" customWidth="1"/>
    <col min="13318" max="13318" width="16.33203125" style="80" customWidth="1"/>
    <col min="13319" max="13319" width="14" style="80" customWidth="1"/>
    <col min="13320" max="13320" width="17.33203125" style="80" customWidth="1"/>
    <col min="13321" max="13321" width="16.5546875" style="80" customWidth="1"/>
    <col min="13322" max="13322" width="14.6640625" style="80" customWidth="1"/>
    <col min="13323" max="13323" width="16.6640625" style="80" customWidth="1"/>
    <col min="13324" max="13324" width="16.5546875" style="80" customWidth="1"/>
    <col min="13325" max="13325" width="14.5546875" style="80" customWidth="1"/>
    <col min="13326" max="13326" width="18.5546875" style="80" customWidth="1"/>
    <col min="13327" max="13328" width="17" style="80" customWidth="1"/>
    <col min="13329" max="13329" width="11.5546875" style="80" customWidth="1"/>
    <col min="13330" max="13330" width="17.33203125" style="80" customWidth="1"/>
    <col min="13331" max="13331" width="25.44140625" style="80" customWidth="1"/>
    <col min="13332" max="13332" width="18.88671875" style="80" customWidth="1"/>
    <col min="13333" max="13562" width="8.88671875" style="80"/>
    <col min="13563" max="13563" width="30.33203125" style="80" bestFit="1" customWidth="1"/>
    <col min="13564" max="13565" width="20" style="80" customWidth="1"/>
    <col min="13566" max="13566" width="18.5546875" style="80" customWidth="1"/>
    <col min="13567" max="13567" width="17.6640625" style="80" customWidth="1"/>
    <col min="13568" max="13568" width="16.44140625" style="80" customWidth="1"/>
    <col min="13569" max="13569" width="14.88671875" style="80" customWidth="1"/>
    <col min="13570" max="13570" width="16.44140625" style="80" customWidth="1"/>
    <col min="13571" max="13571" width="17.21875" style="80" customWidth="1"/>
    <col min="13572" max="13572" width="13.6640625" style="80" customWidth="1"/>
    <col min="13573" max="13573" width="16.109375" style="80" customWidth="1"/>
    <col min="13574" max="13574" width="16.33203125" style="80" customWidth="1"/>
    <col min="13575" max="13575" width="14" style="80" customWidth="1"/>
    <col min="13576" max="13576" width="17.33203125" style="80" customWidth="1"/>
    <col min="13577" max="13577" width="16.5546875" style="80" customWidth="1"/>
    <col min="13578" max="13578" width="14.6640625" style="80" customWidth="1"/>
    <col min="13579" max="13579" width="16.6640625" style="80" customWidth="1"/>
    <col min="13580" max="13580" width="16.5546875" style="80" customWidth="1"/>
    <col min="13581" max="13581" width="14.5546875" style="80" customWidth="1"/>
    <col min="13582" max="13582" width="18.5546875" style="80" customWidth="1"/>
    <col min="13583" max="13584" width="17" style="80" customWidth="1"/>
    <col min="13585" max="13585" width="11.5546875" style="80" customWidth="1"/>
    <col min="13586" max="13586" width="17.33203125" style="80" customWidth="1"/>
    <col min="13587" max="13587" width="25.44140625" style="80" customWidth="1"/>
    <col min="13588" max="13588" width="18.88671875" style="80" customWidth="1"/>
    <col min="13589" max="13818" width="8.88671875" style="80"/>
    <col min="13819" max="13819" width="30.33203125" style="80" bestFit="1" customWidth="1"/>
    <col min="13820" max="13821" width="20" style="80" customWidth="1"/>
    <col min="13822" max="13822" width="18.5546875" style="80" customWidth="1"/>
    <col min="13823" max="13823" width="17.6640625" style="80" customWidth="1"/>
    <col min="13824" max="13824" width="16.44140625" style="80" customWidth="1"/>
    <col min="13825" max="13825" width="14.88671875" style="80" customWidth="1"/>
    <col min="13826" max="13826" width="16.44140625" style="80" customWidth="1"/>
    <col min="13827" max="13827" width="17.21875" style="80" customWidth="1"/>
    <col min="13828" max="13828" width="13.6640625" style="80" customWidth="1"/>
    <col min="13829" max="13829" width="16.109375" style="80" customWidth="1"/>
    <col min="13830" max="13830" width="16.33203125" style="80" customWidth="1"/>
    <col min="13831" max="13831" width="14" style="80" customWidth="1"/>
    <col min="13832" max="13832" width="17.33203125" style="80" customWidth="1"/>
    <col min="13833" max="13833" width="16.5546875" style="80" customWidth="1"/>
    <col min="13834" max="13834" width="14.6640625" style="80" customWidth="1"/>
    <col min="13835" max="13835" width="16.6640625" style="80" customWidth="1"/>
    <col min="13836" max="13836" width="16.5546875" style="80" customWidth="1"/>
    <col min="13837" max="13837" width="14.5546875" style="80" customWidth="1"/>
    <col min="13838" max="13838" width="18.5546875" style="80" customWidth="1"/>
    <col min="13839" max="13840" width="17" style="80" customWidth="1"/>
    <col min="13841" max="13841" width="11.5546875" style="80" customWidth="1"/>
    <col min="13842" max="13842" width="17.33203125" style="80" customWidth="1"/>
    <col min="13843" max="13843" width="25.44140625" style="80" customWidth="1"/>
    <col min="13844" max="13844" width="18.88671875" style="80" customWidth="1"/>
    <col min="13845" max="14074" width="8.88671875" style="80"/>
    <col min="14075" max="14075" width="30.33203125" style="80" bestFit="1" customWidth="1"/>
    <col min="14076" max="14077" width="20" style="80" customWidth="1"/>
    <col min="14078" max="14078" width="18.5546875" style="80" customWidth="1"/>
    <col min="14079" max="14079" width="17.6640625" style="80" customWidth="1"/>
    <col min="14080" max="14080" width="16.44140625" style="80" customWidth="1"/>
    <col min="14081" max="14081" width="14.88671875" style="80" customWidth="1"/>
    <col min="14082" max="14082" width="16.44140625" style="80" customWidth="1"/>
    <col min="14083" max="14083" width="17.21875" style="80" customWidth="1"/>
    <col min="14084" max="14084" width="13.6640625" style="80" customWidth="1"/>
    <col min="14085" max="14085" width="16.109375" style="80" customWidth="1"/>
    <col min="14086" max="14086" width="16.33203125" style="80" customWidth="1"/>
    <col min="14087" max="14087" width="14" style="80" customWidth="1"/>
    <col min="14088" max="14088" width="17.33203125" style="80" customWidth="1"/>
    <col min="14089" max="14089" width="16.5546875" style="80" customWidth="1"/>
    <col min="14090" max="14090" width="14.6640625" style="80" customWidth="1"/>
    <col min="14091" max="14091" width="16.6640625" style="80" customWidth="1"/>
    <col min="14092" max="14092" width="16.5546875" style="80" customWidth="1"/>
    <col min="14093" max="14093" width="14.5546875" style="80" customWidth="1"/>
    <col min="14094" max="14094" width="18.5546875" style="80" customWidth="1"/>
    <col min="14095" max="14096" width="17" style="80" customWidth="1"/>
    <col min="14097" max="14097" width="11.5546875" style="80" customWidth="1"/>
    <col min="14098" max="14098" width="17.33203125" style="80" customWidth="1"/>
    <col min="14099" max="14099" width="25.44140625" style="80" customWidth="1"/>
    <col min="14100" max="14100" width="18.88671875" style="80" customWidth="1"/>
    <col min="14101" max="14330" width="8.88671875" style="80"/>
    <col min="14331" max="14331" width="30.33203125" style="80" bestFit="1" customWidth="1"/>
    <col min="14332" max="14333" width="20" style="80" customWidth="1"/>
    <col min="14334" max="14334" width="18.5546875" style="80" customWidth="1"/>
    <col min="14335" max="14335" width="17.6640625" style="80" customWidth="1"/>
    <col min="14336" max="14336" width="16.44140625" style="80" customWidth="1"/>
    <col min="14337" max="14337" width="14.88671875" style="80" customWidth="1"/>
    <col min="14338" max="14338" width="16.44140625" style="80" customWidth="1"/>
    <col min="14339" max="14339" width="17.21875" style="80" customWidth="1"/>
    <col min="14340" max="14340" width="13.6640625" style="80" customWidth="1"/>
    <col min="14341" max="14341" width="16.109375" style="80" customWidth="1"/>
    <col min="14342" max="14342" width="16.33203125" style="80" customWidth="1"/>
    <col min="14343" max="14343" width="14" style="80" customWidth="1"/>
    <col min="14344" max="14344" width="17.33203125" style="80" customWidth="1"/>
    <col min="14345" max="14345" width="16.5546875" style="80" customWidth="1"/>
    <col min="14346" max="14346" width="14.6640625" style="80" customWidth="1"/>
    <col min="14347" max="14347" width="16.6640625" style="80" customWidth="1"/>
    <col min="14348" max="14348" width="16.5546875" style="80" customWidth="1"/>
    <col min="14349" max="14349" width="14.5546875" style="80" customWidth="1"/>
    <col min="14350" max="14350" width="18.5546875" style="80" customWidth="1"/>
    <col min="14351" max="14352" width="17" style="80" customWidth="1"/>
    <col min="14353" max="14353" width="11.5546875" style="80" customWidth="1"/>
    <col min="14354" max="14354" width="17.33203125" style="80" customWidth="1"/>
    <col min="14355" max="14355" width="25.44140625" style="80" customWidth="1"/>
    <col min="14356" max="14356" width="18.88671875" style="80" customWidth="1"/>
    <col min="14357" max="14586" width="8.88671875" style="80"/>
    <col min="14587" max="14587" width="30.33203125" style="80" bestFit="1" customWidth="1"/>
    <col min="14588" max="14589" width="20" style="80" customWidth="1"/>
    <col min="14590" max="14590" width="18.5546875" style="80" customWidth="1"/>
    <col min="14591" max="14591" width="17.6640625" style="80" customWidth="1"/>
    <col min="14592" max="14592" width="16.44140625" style="80" customWidth="1"/>
    <col min="14593" max="14593" width="14.88671875" style="80" customWidth="1"/>
    <col min="14594" max="14594" width="16.44140625" style="80" customWidth="1"/>
    <col min="14595" max="14595" width="17.21875" style="80" customWidth="1"/>
    <col min="14596" max="14596" width="13.6640625" style="80" customWidth="1"/>
    <col min="14597" max="14597" width="16.109375" style="80" customWidth="1"/>
    <col min="14598" max="14598" width="16.33203125" style="80" customWidth="1"/>
    <col min="14599" max="14599" width="14" style="80" customWidth="1"/>
    <col min="14600" max="14600" width="17.33203125" style="80" customWidth="1"/>
    <col min="14601" max="14601" width="16.5546875" style="80" customWidth="1"/>
    <col min="14602" max="14602" width="14.6640625" style="80" customWidth="1"/>
    <col min="14603" max="14603" width="16.6640625" style="80" customWidth="1"/>
    <col min="14604" max="14604" width="16.5546875" style="80" customWidth="1"/>
    <col min="14605" max="14605" width="14.5546875" style="80" customWidth="1"/>
    <col min="14606" max="14606" width="18.5546875" style="80" customWidth="1"/>
    <col min="14607" max="14608" width="17" style="80" customWidth="1"/>
    <col min="14609" max="14609" width="11.5546875" style="80" customWidth="1"/>
    <col min="14610" max="14610" width="17.33203125" style="80" customWidth="1"/>
    <col min="14611" max="14611" width="25.44140625" style="80" customWidth="1"/>
    <col min="14612" max="14612" width="18.88671875" style="80" customWidth="1"/>
    <col min="14613" max="14842" width="8.88671875" style="80"/>
    <col min="14843" max="14843" width="30.33203125" style="80" bestFit="1" customWidth="1"/>
    <col min="14844" max="14845" width="20" style="80" customWidth="1"/>
    <col min="14846" max="14846" width="18.5546875" style="80" customWidth="1"/>
    <col min="14847" max="14847" width="17.6640625" style="80" customWidth="1"/>
    <col min="14848" max="14848" width="16.44140625" style="80" customWidth="1"/>
    <col min="14849" max="14849" width="14.88671875" style="80" customWidth="1"/>
    <col min="14850" max="14850" width="16.44140625" style="80" customWidth="1"/>
    <col min="14851" max="14851" width="17.21875" style="80" customWidth="1"/>
    <col min="14852" max="14852" width="13.6640625" style="80" customWidth="1"/>
    <col min="14853" max="14853" width="16.109375" style="80" customWidth="1"/>
    <col min="14854" max="14854" width="16.33203125" style="80" customWidth="1"/>
    <col min="14855" max="14855" width="14" style="80" customWidth="1"/>
    <col min="14856" max="14856" width="17.33203125" style="80" customWidth="1"/>
    <col min="14857" max="14857" width="16.5546875" style="80" customWidth="1"/>
    <col min="14858" max="14858" width="14.6640625" style="80" customWidth="1"/>
    <col min="14859" max="14859" width="16.6640625" style="80" customWidth="1"/>
    <col min="14860" max="14860" width="16.5546875" style="80" customWidth="1"/>
    <col min="14861" max="14861" width="14.5546875" style="80" customWidth="1"/>
    <col min="14862" max="14862" width="18.5546875" style="80" customWidth="1"/>
    <col min="14863" max="14864" width="17" style="80" customWidth="1"/>
    <col min="14865" max="14865" width="11.5546875" style="80" customWidth="1"/>
    <col min="14866" max="14866" width="17.33203125" style="80" customWidth="1"/>
    <col min="14867" max="14867" width="25.44140625" style="80" customWidth="1"/>
    <col min="14868" max="14868" width="18.88671875" style="80" customWidth="1"/>
    <col min="14869" max="15098" width="8.88671875" style="80"/>
    <col min="15099" max="15099" width="30.33203125" style="80" bestFit="1" customWidth="1"/>
    <col min="15100" max="15101" width="20" style="80" customWidth="1"/>
    <col min="15102" max="15102" width="18.5546875" style="80" customWidth="1"/>
    <col min="15103" max="15103" width="17.6640625" style="80" customWidth="1"/>
    <col min="15104" max="15104" width="16.44140625" style="80" customWidth="1"/>
    <col min="15105" max="15105" width="14.88671875" style="80" customWidth="1"/>
    <col min="15106" max="15106" width="16.44140625" style="80" customWidth="1"/>
    <col min="15107" max="15107" width="17.21875" style="80" customWidth="1"/>
    <col min="15108" max="15108" width="13.6640625" style="80" customWidth="1"/>
    <col min="15109" max="15109" width="16.109375" style="80" customWidth="1"/>
    <col min="15110" max="15110" width="16.33203125" style="80" customWidth="1"/>
    <col min="15111" max="15111" width="14" style="80" customWidth="1"/>
    <col min="15112" max="15112" width="17.33203125" style="80" customWidth="1"/>
    <col min="15113" max="15113" width="16.5546875" style="80" customWidth="1"/>
    <col min="15114" max="15114" width="14.6640625" style="80" customWidth="1"/>
    <col min="15115" max="15115" width="16.6640625" style="80" customWidth="1"/>
    <col min="15116" max="15116" width="16.5546875" style="80" customWidth="1"/>
    <col min="15117" max="15117" width="14.5546875" style="80" customWidth="1"/>
    <col min="15118" max="15118" width="18.5546875" style="80" customWidth="1"/>
    <col min="15119" max="15120" width="17" style="80" customWidth="1"/>
    <col min="15121" max="15121" width="11.5546875" style="80" customWidth="1"/>
    <col min="15122" max="15122" width="17.33203125" style="80" customWidth="1"/>
    <col min="15123" max="15123" width="25.44140625" style="80" customWidth="1"/>
    <col min="15124" max="15124" width="18.88671875" style="80" customWidth="1"/>
    <col min="15125" max="15354" width="8.88671875" style="80"/>
    <col min="15355" max="15355" width="30.33203125" style="80" bestFit="1" customWidth="1"/>
    <col min="15356" max="15357" width="20" style="80" customWidth="1"/>
    <col min="15358" max="15358" width="18.5546875" style="80" customWidth="1"/>
    <col min="15359" max="15359" width="17.6640625" style="80" customWidth="1"/>
    <col min="15360" max="15360" width="16.44140625" style="80" customWidth="1"/>
    <col min="15361" max="15361" width="14.88671875" style="80" customWidth="1"/>
    <col min="15362" max="15362" width="16.44140625" style="80" customWidth="1"/>
    <col min="15363" max="15363" width="17.21875" style="80" customWidth="1"/>
    <col min="15364" max="15364" width="13.6640625" style="80" customWidth="1"/>
    <col min="15365" max="15365" width="16.109375" style="80" customWidth="1"/>
    <col min="15366" max="15366" width="16.33203125" style="80" customWidth="1"/>
    <col min="15367" max="15367" width="14" style="80" customWidth="1"/>
    <col min="15368" max="15368" width="17.33203125" style="80" customWidth="1"/>
    <col min="15369" max="15369" width="16.5546875" style="80" customWidth="1"/>
    <col min="15370" max="15370" width="14.6640625" style="80" customWidth="1"/>
    <col min="15371" max="15371" width="16.6640625" style="80" customWidth="1"/>
    <col min="15372" max="15372" width="16.5546875" style="80" customWidth="1"/>
    <col min="15373" max="15373" width="14.5546875" style="80" customWidth="1"/>
    <col min="15374" max="15374" width="18.5546875" style="80" customWidth="1"/>
    <col min="15375" max="15376" width="17" style="80" customWidth="1"/>
    <col min="15377" max="15377" width="11.5546875" style="80" customWidth="1"/>
    <col min="15378" max="15378" width="17.33203125" style="80" customWidth="1"/>
    <col min="15379" max="15379" width="25.44140625" style="80" customWidth="1"/>
    <col min="15380" max="15380" width="18.88671875" style="80" customWidth="1"/>
    <col min="15381" max="15610" width="8.88671875" style="80"/>
    <col min="15611" max="15611" width="30.33203125" style="80" bestFit="1" customWidth="1"/>
    <col min="15612" max="15613" width="20" style="80" customWidth="1"/>
    <col min="15614" max="15614" width="18.5546875" style="80" customWidth="1"/>
    <col min="15615" max="15615" width="17.6640625" style="80" customWidth="1"/>
    <col min="15616" max="15616" width="16.44140625" style="80" customWidth="1"/>
    <col min="15617" max="15617" width="14.88671875" style="80" customWidth="1"/>
    <col min="15618" max="15618" width="16.44140625" style="80" customWidth="1"/>
    <col min="15619" max="15619" width="17.21875" style="80" customWidth="1"/>
    <col min="15620" max="15620" width="13.6640625" style="80" customWidth="1"/>
    <col min="15621" max="15621" width="16.109375" style="80" customWidth="1"/>
    <col min="15622" max="15622" width="16.33203125" style="80" customWidth="1"/>
    <col min="15623" max="15623" width="14" style="80" customWidth="1"/>
    <col min="15624" max="15624" width="17.33203125" style="80" customWidth="1"/>
    <col min="15625" max="15625" width="16.5546875" style="80" customWidth="1"/>
    <col min="15626" max="15626" width="14.6640625" style="80" customWidth="1"/>
    <col min="15627" max="15627" width="16.6640625" style="80" customWidth="1"/>
    <col min="15628" max="15628" width="16.5546875" style="80" customWidth="1"/>
    <col min="15629" max="15629" width="14.5546875" style="80" customWidth="1"/>
    <col min="15630" max="15630" width="18.5546875" style="80" customWidth="1"/>
    <col min="15631" max="15632" width="17" style="80" customWidth="1"/>
    <col min="15633" max="15633" width="11.5546875" style="80" customWidth="1"/>
    <col min="15634" max="15634" width="17.33203125" style="80" customWidth="1"/>
    <col min="15635" max="15635" width="25.44140625" style="80" customWidth="1"/>
    <col min="15636" max="15636" width="18.88671875" style="80" customWidth="1"/>
    <col min="15637" max="15866" width="8.88671875" style="80"/>
    <col min="15867" max="15867" width="30.33203125" style="80" bestFit="1" customWidth="1"/>
    <col min="15868" max="15869" width="20" style="80" customWidth="1"/>
    <col min="15870" max="15870" width="18.5546875" style="80" customWidth="1"/>
    <col min="15871" max="15871" width="17.6640625" style="80" customWidth="1"/>
    <col min="15872" max="15872" width="16.44140625" style="80" customWidth="1"/>
    <col min="15873" max="15873" width="14.88671875" style="80" customWidth="1"/>
    <col min="15874" max="15874" width="16.44140625" style="80" customWidth="1"/>
    <col min="15875" max="15875" width="17.21875" style="80" customWidth="1"/>
    <col min="15876" max="15876" width="13.6640625" style="80" customWidth="1"/>
    <col min="15877" max="15877" width="16.109375" style="80" customWidth="1"/>
    <col min="15878" max="15878" width="16.33203125" style="80" customWidth="1"/>
    <col min="15879" max="15879" width="14" style="80" customWidth="1"/>
    <col min="15880" max="15880" width="17.33203125" style="80" customWidth="1"/>
    <col min="15881" max="15881" width="16.5546875" style="80" customWidth="1"/>
    <col min="15882" max="15882" width="14.6640625" style="80" customWidth="1"/>
    <col min="15883" max="15883" width="16.6640625" style="80" customWidth="1"/>
    <col min="15884" max="15884" width="16.5546875" style="80" customWidth="1"/>
    <col min="15885" max="15885" width="14.5546875" style="80" customWidth="1"/>
    <col min="15886" max="15886" width="18.5546875" style="80" customWidth="1"/>
    <col min="15887" max="15888" width="17" style="80" customWidth="1"/>
    <col min="15889" max="15889" width="11.5546875" style="80" customWidth="1"/>
    <col min="15890" max="15890" width="17.33203125" style="80" customWidth="1"/>
    <col min="15891" max="15891" width="25.44140625" style="80" customWidth="1"/>
    <col min="15892" max="15892" width="18.88671875" style="80" customWidth="1"/>
    <col min="15893" max="16122" width="8.88671875" style="80"/>
    <col min="16123" max="16123" width="30.33203125" style="80" bestFit="1" customWidth="1"/>
    <col min="16124" max="16125" width="20" style="80" customWidth="1"/>
    <col min="16126" max="16126" width="18.5546875" style="80" customWidth="1"/>
    <col min="16127" max="16127" width="17.6640625" style="80" customWidth="1"/>
    <col min="16128" max="16128" width="16.44140625" style="80" customWidth="1"/>
    <col min="16129" max="16129" width="14.88671875" style="80" customWidth="1"/>
    <col min="16130" max="16130" width="16.44140625" style="80" customWidth="1"/>
    <col min="16131" max="16131" width="17.21875" style="80" customWidth="1"/>
    <col min="16132" max="16132" width="13.6640625" style="80" customWidth="1"/>
    <col min="16133" max="16133" width="16.109375" style="80" customWidth="1"/>
    <col min="16134" max="16134" width="16.33203125" style="80" customWidth="1"/>
    <col min="16135" max="16135" width="14" style="80" customWidth="1"/>
    <col min="16136" max="16136" width="17.33203125" style="80" customWidth="1"/>
    <col min="16137" max="16137" width="16.5546875" style="80" customWidth="1"/>
    <col min="16138" max="16138" width="14.6640625" style="80" customWidth="1"/>
    <col min="16139" max="16139" width="16.6640625" style="80" customWidth="1"/>
    <col min="16140" max="16140" width="16.5546875" style="80" customWidth="1"/>
    <col min="16141" max="16141" width="14.5546875" style="80" customWidth="1"/>
    <col min="16142" max="16142" width="18.5546875" style="80" customWidth="1"/>
    <col min="16143" max="16144" width="17" style="80" customWidth="1"/>
    <col min="16145" max="16145" width="11.5546875" style="80" customWidth="1"/>
    <col min="16146" max="16146" width="17.33203125" style="80" customWidth="1"/>
    <col min="16147" max="16147" width="25.44140625" style="80" customWidth="1"/>
    <col min="16148" max="16148" width="18.88671875" style="80" customWidth="1"/>
    <col min="16149" max="16384" width="8.88671875" style="80"/>
  </cols>
  <sheetData>
    <row r="1" spans="1:21" ht="63" customHeight="1" x14ac:dyDescent="0.3">
      <c r="A1" s="76" t="s">
        <v>66</v>
      </c>
      <c r="B1" s="77" t="s">
        <v>67</v>
      </c>
      <c r="C1" s="77"/>
      <c r="D1" s="77"/>
      <c r="E1" s="77" t="s">
        <v>68</v>
      </c>
      <c r="F1" s="77"/>
      <c r="G1" s="77"/>
      <c r="H1" s="77" t="s">
        <v>69</v>
      </c>
      <c r="I1" s="77"/>
      <c r="J1" s="77"/>
      <c r="K1" s="77" t="s">
        <v>70</v>
      </c>
      <c r="L1" s="77"/>
      <c r="M1" s="77"/>
      <c r="N1" s="77" t="s">
        <v>71</v>
      </c>
      <c r="O1" s="77"/>
      <c r="P1" s="77"/>
      <c r="Q1" s="77" t="s">
        <v>72</v>
      </c>
      <c r="R1" s="77"/>
      <c r="S1" s="77"/>
      <c r="T1" s="78" t="s">
        <v>73</v>
      </c>
      <c r="U1" s="79" t="s">
        <v>74</v>
      </c>
    </row>
    <row r="2" spans="1:21" x14ac:dyDescent="0.3">
      <c r="A2" s="81" t="s">
        <v>75</v>
      </c>
      <c r="B2" s="78" t="s">
        <v>76</v>
      </c>
      <c r="C2" s="78" t="s">
        <v>77</v>
      </c>
      <c r="D2" s="78" t="s">
        <v>78</v>
      </c>
      <c r="E2" s="78" t="s">
        <v>76</v>
      </c>
      <c r="F2" s="78" t="s">
        <v>77</v>
      </c>
      <c r="G2" s="78" t="s">
        <v>78</v>
      </c>
      <c r="H2" s="78" t="s">
        <v>76</v>
      </c>
      <c r="I2" s="78" t="s">
        <v>77</v>
      </c>
      <c r="J2" s="78" t="s">
        <v>78</v>
      </c>
      <c r="K2" s="78" t="s">
        <v>76</v>
      </c>
      <c r="L2" s="78" t="s">
        <v>77</v>
      </c>
      <c r="M2" s="78" t="s">
        <v>78</v>
      </c>
      <c r="N2" s="78" t="s">
        <v>76</v>
      </c>
      <c r="O2" s="78" t="s">
        <v>77</v>
      </c>
      <c r="P2" s="78" t="s">
        <v>78</v>
      </c>
      <c r="Q2" s="78" t="s">
        <v>76</v>
      </c>
      <c r="R2" s="78" t="s">
        <v>77</v>
      </c>
      <c r="S2" s="78" t="s">
        <v>78</v>
      </c>
      <c r="T2" s="82" t="s">
        <v>79</v>
      </c>
      <c r="U2" s="94" t="s">
        <v>94</v>
      </c>
    </row>
    <row r="3" spans="1:21" x14ac:dyDescent="0.3">
      <c r="A3" s="81" t="s">
        <v>5</v>
      </c>
      <c r="B3" s="83">
        <v>76182110.069999993</v>
      </c>
      <c r="C3" s="83">
        <v>82191810.834000006</v>
      </c>
      <c r="D3" s="83">
        <v>-6009700.7640000135</v>
      </c>
      <c r="E3" s="83">
        <v>76521545.209999993</v>
      </c>
      <c r="F3" s="83">
        <v>81388896.37000002</v>
      </c>
      <c r="G3" s="83">
        <v>-4867351.1600000262</v>
      </c>
      <c r="H3" s="83">
        <v>74905830.410000011</v>
      </c>
      <c r="I3" s="83">
        <v>88216784.37000002</v>
      </c>
      <c r="J3" s="83">
        <v>-13310953.960000008</v>
      </c>
      <c r="K3" s="83">
        <v>79260318.399999976</v>
      </c>
      <c r="L3" s="83">
        <v>94410793.269999996</v>
      </c>
      <c r="M3" s="83">
        <v>-15150474.87000002</v>
      </c>
      <c r="N3" s="83">
        <v>85160293.770000011</v>
      </c>
      <c r="O3" s="83">
        <v>92903364.579999998</v>
      </c>
      <c r="P3" s="83">
        <v>-7743070.8099999875</v>
      </c>
      <c r="Q3" s="83">
        <v>86608713.129999995</v>
      </c>
      <c r="R3" s="83">
        <v>93955917.820000008</v>
      </c>
      <c r="S3" s="83">
        <v>-7347204.6900000125</v>
      </c>
      <c r="T3" s="83">
        <v>395866.11999997497</v>
      </c>
      <c r="U3" s="83">
        <v>-197933.05999998748</v>
      </c>
    </row>
    <row r="4" spans="1:21" x14ac:dyDescent="0.3">
      <c r="A4" s="81" t="s">
        <v>80</v>
      </c>
      <c r="B4" s="83">
        <v>1538989.2400000016</v>
      </c>
      <c r="C4" s="83">
        <v>6376959.25</v>
      </c>
      <c r="D4" s="83">
        <v>-4837970.0099999979</v>
      </c>
      <c r="E4" s="83">
        <v>1317316.2500000002</v>
      </c>
      <c r="F4" s="83">
        <v>7015804</v>
      </c>
      <c r="G4" s="83">
        <v>-5698487.75</v>
      </c>
      <c r="H4" s="83">
        <v>1656380.5299999998</v>
      </c>
      <c r="I4" s="83">
        <v>7077235.6100000013</v>
      </c>
      <c r="J4" s="83">
        <v>-5420855.0800000019</v>
      </c>
      <c r="K4" s="83">
        <v>2099834.8699999996</v>
      </c>
      <c r="L4" s="83">
        <v>6595794.1999999993</v>
      </c>
      <c r="M4" s="83">
        <v>-4495959.33</v>
      </c>
      <c r="N4" s="83">
        <v>1371226.35</v>
      </c>
      <c r="O4" s="83">
        <v>5040120.03</v>
      </c>
      <c r="P4" s="83">
        <v>-3668893.68</v>
      </c>
      <c r="Q4" s="83">
        <v>1405305.27</v>
      </c>
      <c r="R4" s="83">
        <v>5805755.6600000001</v>
      </c>
      <c r="S4" s="83">
        <v>-4400450.3900000006</v>
      </c>
      <c r="T4" s="83">
        <v>-731556.71000000043</v>
      </c>
      <c r="U4" s="83">
        <v>365778.35500000021</v>
      </c>
    </row>
    <row r="5" spans="1:21" x14ac:dyDescent="0.3">
      <c r="A5" s="81" t="s">
        <v>7</v>
      </c>
      <c r="B5" s="83">
        <v>394467999.3900001</v>
      </c>
      <c r="C5" s="83">
        <v>103750759.33399999</v>
      </c>
      <c r="D5" s="83">
        <v>290717240.05600011</v>
      </c>
      <c r="E5" s="83">
        <v>423560422.25000006</v>
      </c>
      <c r="F5" s="83">
        <v>102780328.2</v>
      </c>
      <c r="G5" s="83">
        <v>320780094.05000007</v>
      </c>
      <c r="H5" s="83">
        <v>458865843.13999987</v>
      </c>
      <c r="I5" s="83">
        <v>107802792.98999998</v>
      </c>
      <c r="J5" s="83">
        <v>351063050.14999986</v>
      </c>
      <c r="K5" s="83">
        <v>513531499.10999995</v>
      </c>
      <c r="L5" s="83">
        <v>112192757.59999999</v>
      </c>
      <c r="M5" s="83">
        <v>401338741.50999999</v>
      </c>
      <c r="N5" s="83">
        <v>539885511.79000008</v>
      </c>
      <c r="O5" s="83">
        <v>110554547.45</v>
      </c>
      <c r="P5" s="83">
        <v>429330964.34000009</v>
      </c>
      <c r="Q5" s="83">
        <v>557165092.19999993</v>
      </c>
      <c r="R5" s="83">
        <v>115136093.97999999</v>
      </c>
      <c r="S5" s="83">
        <v>442028998.21999991</v>
      </c>
      <c r="T5" s="83">
        <v>12698033.879999816</v>
      </c>
      <c r="U5" s="83">
        <v>-6349016.9399999082</v>
      </c>
    </row>
    <row r="6" spans="1:21" x14ac:dyDescent="0.3">
      <c r="A6" s="81" t="s">
        <v>81</v>
      </c>
      <c r="B6" s="83">
        <v>749107.75999999978</v>
      </c>
      <c r="C6" s="83">
        <v>5339112.4699999988</v>
      </c>
      <c r="D6" s="83">
        <v>-4590004.709999999</v>
      </c>
      <c r="E6" s="83">
        <v>829717.75</v>
      </c>
      <c r="F6" s="83">
        <v>4723247.1099999994</v>
      </c>
      <c r="G6" s="83">
        <v>-3893529.3599999994</v>
      </c>
      <c r="H6" s="83">
        <v>765874.05999999994</v>
      </c>
      <c r="I6" s="83">
        <v>4663117.6499999994</v>
      </c>
      <c r="J6" s="83">
        <v>-3897243.5899999994</v>
      </c>
      <c r="K6" s="83">
        <v>760750.56999999983</v>
      </c>
      <c r="L6" s="83">
        <v>5796014.6999999993</v>
      </c>
      <c r="M6" s="83">
        <v>-5035264.129999999</v>
      </c>
      <c r="N6" s="83">
        <v>466107.66000000003</v>
      </c>
      <c r="O6" s="83">
        <v>6223014.6899999995</v>
      </c>
      <c r="P6" s="83">
        <v>-5756907.0299999993</v>
      </c>
      <c r="Q6" s="83">
        <v>489997.49000000005</v>
      </c>
      <c r="R6" s="83">
        <v>7028354.3900000015</v>
      </c>
      <c r="S6" s="83">
        <v>-6538356.9000000013</v>
      </c>
      <c r="T6" s="83">
        <v>-781449.87000000197</v>
      </c>
      <c r="U6" s="83">
        <v>390724.93500000099</v>
      </c>
    </row>
    <row r="7" spans="1:21" x14ac:dyDescent="0.3">
      <c r="A7" s="81" t="s">
        <v>82</v>
      </c>
      <c r="B7" s="83">
        <v>17755650.879999999</v>
      </c>
      <c r="C7" s="83">
        <v>17744688.410000004</v>
      </c>
      <c r="D7" s="83">
        <v>10962.469999995083</v>
      </c>
      <c r="E7" s="83">
        <v>17995388.529999994</v>
      </c>
      <c r="F7" s="83">
        <v>16428240.030000001</v>
      </c>
      <c r="G7" s="83">
        <v>1567148.4999999925</v>
      </c>
      <c r="H7" s="83">
        <v>19505390.640000004</v>
      </c>
      <c r="I7" s="83">
        <v>19376986.349999998</v>
      </c>
      <c r="J7" s="83">
        <v>128404.29000000656</v>
      </c>
      <c r="K7" s="83">
        <v>21764952.400000021</v>
      </c>
      <c r="L7" s="83">
        <v>20830792.59</v>
      </c>
      <c r="M7" s="83">
        <v>934159.81000002101</v>
      </c>
      <c r="N7" s="83">
        <v>22743287.090000004</v>
      </c>
      <c r="O7" s="83">
        <v>19888519.419999998</v>
      </c>
      <c r="P7" s="83">
        <v>2854767.6700000055</v>
      </c>
      <c r="Q7" s="83">
        <v>22529351.960000005</v>
      </c>
      <c r="R7" s="83">
        <v>19923916.620000001</v>
      </c>
      <c r="S7" s="83">
        <v>2605435.3400000036</v>
      </c>
      <c r="T7" s="83">
        <v>-249332.33000000194</v>
      </c>
      <c r="U7" s="83">
        <v>124666.16500000097</v>
      </c>
    </row>
    <row r="8" spans="1:21" x14ac:dyDescent="0.3">
      <c r="A8" s="81" t="s">
        <v>10</v>
      </c>
      <c r="B8" s="83">
        <v>94058624.840000018</v>
      </c>
      <c r="C8" s="83">
        <v>66970050.61999999</v>
      </c>
      <c r="D8" s="83">
        <v>27088574.220000029</v>
      </c>
      <c r="E8" s="83">
        <v>102009865.11999999</v>
      </c>
      <c r="F8" s="83">
        <v>68754256.159999982</v>
      </c>
      <c r="G8" s="83">
        <v>33255608.960000008</v>
      </c>
      <c r="H8" s="83">
        <v>113753280</v>
      </c>
      <c r="I8" s="83">
        <v>72211079.640000001</v>
      </c>
      <c r="J8" s="83">
        <v>41542200.359999999</v>
      </c>
      <c r="K8" s="83">
        <v>123878845.17999996</v>
      </c>
      <c r="L8" s="83">
        <v>79819760.520000011</v>
      </c>
      <c r="M8" s="83">
        <v>44059084.659999952</v>
      </c>
      <c r="N8" s="83">
        <v>122958823.42999999</v>
      </c>
      <c r="O8" s="83">
        <v>88505411.239999995</v>
      </c>
      <c r="P8" s="83">
        <v>34453412.189999998</v>
      </c>
      <c r="Q8" s="83">
        <v>129884430.61999999</v>
      </c>
      <c r="R8" s="83">
        <v>100680723.88999999</v>
      </c>
      <c r="S8" s="83">
        <v>29203706.730000004</v>
      </c>
      <c r="T8" s="83">
        <v>-5249705.4599999934</v>
      </c>
      <c r="U8" s="83">
        <v>2624852.7299999967</v>
      </c>
    </row>
    <row r="9" spans="1:21" x14ac:dyDescent="0.3">
      <c r="A9" s="81" t="s">
        <v>83</v>
      </c>
      <c r="B9" s="83">
        <v>14422755.9</v>
      </c>
      <c r="C9" s="83">
        <v>23414262.330000006</v>
      </c>
      <c r="D9" s="83">
        <v>-8991506.4300000053</v>
      </c>
      <c r="E9" s="83">
        <v>14283374</v>
      </c>
      <c r="F9" s="83">
        <v>24165543.810000002</v>
      </c>
      <c r="G9" s="83">
        <v>-9882169.8100000024</v>
      </c>
      <c r="H9" s="83">
        <v>13440672</v>
      </c>
      <c r="I9" s="83">
        <v>28711258.82</v>
      </c>
      <c r="J9" s="83">
        <v>-15270586.82</v>
      </c>
      <c r="K9" s="83">
        <v>13869690</v>
      </c>
      <c r="L9" s="83">
        <v>29879856.140000004</v>
      </c>
      <c r="M9" s="83">
        <v>-16010166.140000004</v>
      </c>
      <c r="N9" s="83">
        <v>15039122</v>
      </c>
      <c r="O9" s="83">
        <v>29505067.809999999</v>
      </c>
      <c r="P9" s="83">
        <v>-14465945.809999999</v>
      </c>
      <c r="Q9" s="83">
        <v>15879123</v>
      </c>
      <c r="R9" s="83">
        <v>30109333.129999999</v>
      </c>
      <c r="S9" s="83">
        <v>-14230210.129999999</v>
      </c>
      <c r="T9" s="83">
        <v>235735.6799999997</v>
      </c>
      <c r="U9" s="83">
        <v>-117867.83999999985</v>
      </c>
    </row>
    <row r="10" spans="1:21" x14ac:dyDescent="0.3">
      <c r="A10" s="81" t="s">
        <v>12</v>
      </c>
      <c r="B10" s="83">
        <v>10824592.220000038</v>
      </c>
      <c r="C10" s="83">
        <v>72555592.199999839</v>
      </c>
      <c r="D10" s="83">
        <v>-61730999.979999803</v>
      </c>
      <c r="E10" s="83">
        <v>11322382</v>
      </c>
      <c r="F10" s="83">
        <v>70401865.439999998</v>
      </c>
      <c r="G10" s="83">
        <v>-59079483.439999998</v>
      </c>
      <c r="H10" s="83">
        <v>13187416</v>
      </c>
      <c r="I10" s="83">
        <v>74311676.359999985</v>
      </c>
      <c r="J10" s="83">
        <v>-61124260.359999985</v>
      </c>
      <c r="K10" s="83">
        <v>12675824.07</v>
      </c>
      <c r="L10" s="83">
        <v>80336999.399999991</v>
      </c>
      <c r="M10" s="83">
        <v>-67661175.329999983</v>
      </c>
      <c r="N10" s="83">
        <v>12922610</v>
      </c>
      <c r="O10" s="83">
        <v>86821735.500000015</v>
      </c>
      <c r="P10" s="83">
        <v>-73899125.500000015</v>
      </c>
      <c r="Q10" s="83">
        <v>13563737</v>
      </c>
      <c r="R10" s="83">
        <v>87457980.569999993</v>
      </c>
      <c r="S10" s="83">
        <v>-73894243.569999993</v>
      </c>
      <c r="T10" s="83">
        <v>4881.9300000220537</v>
      </c>
      <c r="U10" s="83">
        <v>-2440.9650000110269</v>
      </c>
    </row>
    <row r="11" spans="1:21" x14ac:dyDescent="0.3">
      <c r="A11" s="81" t="s">
        <v>84</v>
      </c>
      <c r="B11" s="83">
        <v>215594113.06</v>
      </c>
      <c r="C11" s="83">
        <v>78746184.600000009</v>
      </c>
      <c r="D11" s="83">
        <v>136847928.45999998</v>
      </c>
      <c r="E11" s="83">
        <v>224401984.99000001</v>
      </c>
      <c r="F11" s="83">
        <v>85285159.660000011</v>
      </c>
      <c r="G11" s="83">
        <v>139116825.32999998</v>
      </c>
      <c r="H11" s="83">
        <v>232567213.59</v>
      </c>
      <c r="I11" s="83">
        <v>89379997.569999993</v>
      </c>
      <c r="J11" s="83">
        <v>143187216.02000001</v>
      </c>
      <c r="K11" s="83">
        <v>235736183.83999997</v>
      </c>
      <c r="L11" s="83">
        <v>94892264.389999971</v>
      </c>
      <c r="M11" s="83">
        <v>140843919.44999999</v>
      </c>
      <c r="N11" s="83">
        <v>229238160.42000002</v>
      </c>
      <c r="O11" s="83">
        <v>97320121.109999999</v>
      </c>
      <c r="P11" s="83">
        <v>131918039.31000002</v>
      </c>
      <c r="Q11" s="83">
        <v>240027230.88999999</v>
      </c>
      <c r="R11" s="83">
        <v>102446637.22</v>
      </c>
      <c r="S11" s="83">
        <v>137580593.66999999</v>
      </c>
      <c r="T11" s="83">
        <v>5662554.3599999696</v>
      </c>
      <c r="U11" s="83">
        <v>-2831277.1799999848</v>
      </c>
    </row>
    <row r="12" spans="1:21" x14ac:dyDescent="0.3">
      <c r="A12" s="81" t="s">
        <v>85</v>
      </c>
      <c r="B12" s="83">
        <v>80617028.460000351</v>
      </c>
      <c r="C12" s="83">
        <v>59874530.620000035</v>
      </c>
      <c r="D12" s="83">
        <v>20742497.840000317</v>
      </c>
      <c r="E12" s="83">
        <v>93073955.909999967</v>
      </c>
      <c r="F12" s="83">
        <v>64878271.889999993</v>
      </c>
      <c r="G12" s="83">
        <v>28195684.019999973</v>
      </c>
      <c r="H12" s="83">
        <v>96990601.059999928</v>
      </c>
      <c r="I12" s="83">
        <v>69159340.480000004</v>
      </c>
      <c r="J12" s="83">
        <v>27831260.579999924</v>
      </c>
      <c r="K12" s="83">
        <v>102730692.01999979</v>
      </c>
      <c r="L12" s="83">
        <v>74676324.760000005</v>
      </c>
      <c r="M12" s="83">
        <v>28054367.259999782</v>
      </c>
      <c r="N12" s="83">
        <v>103228055.94000007</v>
      </c>
      <c r="O12" s="83">
        <v>76703116.959999993</v>
      </c>
      <c r="P12" s="83">
        <v>26524938.980000079</v>
      </c>
      <c r="Q12" s="83">
        <v>113864787.66000004</v>
      </c>
      <c r="R12" s="83">
        <v>79891155.25</v>
      </c>
      <c r="S12" s="83">
        <v>33973632.410000041</v>
      </c>
      <c r="T12" s="83">
        <v>7448693.4299999624</v>
      </c>
      <c r="U12" s="83">
        <v>-3724346.7149999812</v>
      </c>
    </row>
    <row r="13" spans="1:21" x14ac:dyDescent="0.3">
      <c r="A13" s="81" t="s">
        <v>15</v>
      </c>
      <c r="B13" s="83">
        <v>13248010.200000046</v>
      </c>
      <c r="C13" s="83">
        <v>31176598.069999926</v>
      </c>
      <c r="D13" s="83">
        <v>-17928587.869999878</v>
      </c>
      <c r="E13" s="83">
        <v>18799402.199999999</v>
      </c>
      <c r="F13" s="83">
        <v>30245156.040000025</v>
      </c>
      <c r="G13" s="83">
        <v>-11445753.840000026</v>
      </c>
      <c r="H13" s="83">
        <v>19165027.890000001</v>
      </c>
      <c r="I13" s="83">
        <v>29799516.889999989</v>
      </c>
      <c r="J13" s="83">
        <v>-10634488.999999989</v>
      </c>
      <c r="K13" s="83">
        <v>18600561.089999996</v>
      </c>
      <c r="L13" s="83">
        <v>32484969.590000033</v>
      </c>
      <c r="M13" s="83">
        <v>-13884408.500000037</v>
      </c>
      <c r="N13" s="83">
        <v>14030216.840000002</v>
      </c>
      <c r="O13" s="83">
        <v>32341467.659999993</v>
      </c>
      <c r="P13" s="83">
        <v>-18311250.819999993</v>
      </c>
      <c r="Q13" s="83">
        <v>12208012.32</v>
      </c>
      <c r="R13" s="83">
        <v>34331908.519999996</v>
      </c>
      <c r="S13" s="83">
        <v>-22123896.199999996</v>
      </c>
      <c r="T13" s="83">
        <v>-3812645.3800000027</v>
      </c>
      <c r="U13" s="83">
        <v>1906322.6900000013</v>
      </c>
    </row>
    <row r="14" spans="1:21" x14ac:dyDescent="0.3">
      <c r="A14" s="81" t="s">
        <v>16</v>
      </c>
      <c r="B14" s="83">
        <v>40711415.440000013</v>
      </c>
      <c r="C14" s="83">
        <v>53834825.839999989</v>
      </c>
      <c r="D14" s="83">
        <v>-13123410.399999976</v>
      </c>
      <c r="E14" s="83">
        <v>39204309.890000001</v>
      </c>
      <c r="F14" s="83">
        <v>55977380.529999994</v>
      </c>
      <c r="G14" s="83">
        <v>-16773070.639999993</v>
      </c>
      <c r="H14" s="83">
        <v>36778748.909999996</v>
      </c>
      <c r="I14" s="83">
        <v>62312598.609999999</v>
      </c>
      <c r="J14" s="83">
        <v>-25533849.700000003</v>
      </c>
      <c r="K14" s="83">
        <v>37375287.329999991</v>
      </c>
      <c r="L14" s="83">
        <v>67868379.939999983</v>
      </c>
      <c r="M14" s="83">
        <v>-30493092.609999992</v>
      </c>
      <c r="N14" s="83">
        <v>44314207.820000045</v>
      </c>
      <c r="O14" s="83">
        <v>66562782.880000003</v>
      </c>
      <c r="P14" s="83">
        <v>-22248575.059999958</v>
      </c>
      <c r="Q14" s="83">
        <v>47276681.760000028</v>
      </c>
      <c r="R14" s="83">
        <v>65836398.549999997</v>
      </c>
      <c r="S14" s="83">
        <v>-18559716.789999969</v>
      </c>
      <c r="T14" s="83">
        <v>3688858.2699999884</v>
      </c>
      <c r="U14" s="83">
        <v>-1844429.1349999942</v>
      </c>
    </row>
    <row r="15" spans="1:21" x14ac:dyDescent="0.3">
      <c r="A15" s="81" t="s">
        <v>86</v>
      </c>
      <c r="B15" s="83">
        <v>125864774.02000003</v>
      </c>
      <c r="C15" s="83">
        <v>109261412.55800101</v>
      </c>
      <c r="D15" s="83">
        <v>16603361.461999014</v>
      </c>
      <c r="E15" s="83">
        <v>127511955.56</v>
      </c>
      <c r="F15" s="83">
        <v>124243357.39999998</v>
      </c>
      <c r="G15" s="83">
        <v>3268598.1600000262</v>
      </c>
      <c r="H15" s="83">
        <v>126140270.04000001</v>
      </c>
      <c r="I15" s="83">
        <v>137778316.79999995</v>
      </c>
      <c r="J15" s="83">
        <v>-11638046.759999946</v>
      </c>
      <c r="K15" s="83">
        <v>136386812.48999998</v>
      </c>
      <c r="L15" s="83">
        <v>147804619.52999973</v>
      </c>
      <c r="M15" s="83">
        <v>-11417807.039999753</v>
      </c>
      <c r="N15" s="83">
        <v>135853164.19999999</v>
      </c>
      <c r="O15" s="83">
        <v>151395587.52000016</v>
      </c>
      <c r="P15" s="83">
        <v>-15542423.320000172</v>
      </c>
      <c r="Q15" s="83">
        <v>139500540.97</v>
      </c>
      <c r="R15" s="83">
        <v>155597994.24000007</v>
      </c>
      <c r="S15" s="83">
        <v>-16097453.27000007</v>
      </c>
      <c r="T15" s="83">
        <v>-555029.94999989867</v>
      </c>
      <c r="U15" s="83">
        <v>277514.97499994934</v>
      </c>
    </row>
    <row r="16" spans="1:21" x14ac:dyDescent="0.3">
      <c r="A16" s="81" t="s">
        <v>18</v>
      </c>
      <c r="B16" s="83">
        <v>33443544.680000387</v>
      </c>
      <c r="C16" s="83">
        <v>64797565.989999995</v>
      </c>
      <c r="D16" s="83">
        <v>-31354021.309999608</v>
      </c>
      <c r="E16" s="83">
        <v>32057024.81000001</v>
      </c>
      <c r="F16" s="83">
        <v>65732600.029999994</v>
      </c>
      <c r="G16" s="83">
        <v>-33675575.219999984</v>
      </c>
      <c r="H16" s="83">
        <v>33553823.970000021</v>
      </c>
      <c r="I16" s="83">
        <v>65418567.249999993</v>
      </c>
      <c r="J16" s="83">
        <v>-31864743.279999971</v>
      </c>
      <c r="K16" s="83">
        <v>32559726.290000003</v>
      </c>
      <c r="L16" s="83">
        <v>68427039.280000001</v>
      </c>
      <c r="M16" s="83">
        <v>-35867312.989999995</v>
      </c>
      <c r="N16" s="83">
        <v>34181611.979999997</v>
      </c>
      <c r="O16" s="83">
        <v>72846659.140000015</v>
      </c>
      <c r="P16" s="83">
        <v>-38665047.160000019</v>
      </c>
      <c r="Q16" s="83">
        <v>32044254.640000001</v>
      </c>
      <c r="R16" s="83">
        <v>78768767.840000004</v>
      </c>
      <c r="S16" s="83">
        <v>-46724513.200000003</v>
      </c>
      <c r="T16" s="83">
        <v>-8059466.0399999842</v>
      </c>
      <c r="U16" s="83">
        <v>4029733.0199999921</v>
      </c>
    </row>
    <row r="17" spans="1:21" x14ac:dyDescent="0.3">
      <c r="A17" s="81" t="s">
        <v>19</v>
      </c>
      <c r="B17" s="83">
        <v>40707019.709999695</v>
      </c>
      <c r="C17" s="83">
        <v>19633682.970000017</v>
      </c>
      <c r="D17" s="83">
        <v>21073336.739999678</v>
      </c>
      <c r="E17" s="83">
        <v>46034048.490000002</v>
      </c>
      <c r="F17" s="83">
        <v>21894611.77</v>
      </c>
      <c r="G17" s="83">
        <v>24139436.720000003</v>
      </c>
      <c r="H17" s="83">
        <v>48854732.039999999</v>
      </c>
      <c r="I17" s="83">
        <v>22051764.609999999</v>
      </c>
      <c r="J17" s="83">
        <v>26802967.43</v>
      </c>
      <c r="K17" s="83">
        <v>48768741.300000012</v>
      </c>
      <c r="L17" s="83">
        <v>24562827.710000008</v>
      </c>
      <c r="M17" s="83">
        <v>24205913.590000004</v>
      </c>
      <c r="N17" s="83">
        <v>51264111.36999999</v>
      </c>
      <c r="O17" s="83">
        <v>24258451.990000002</v>
      </c>
      <c r="P17" s="83">
        <v>27005659.379999988</v>
      </c>
      <c r="Q17" s="83">
        <v>53796541.68999999</v>
      </c>
      <c r="R17" s="83">
        <v>24321763.620000001</v>
      </c>
      <c r="S17" s="83">
        <v>29474778.069999989</v>
      </c>
      <c r="T17" s="83">
        <v>2469118.6900000013</v>
      </c>
      <c r="U17" s="83">
        <v>-1234559.3450000007</v>
      </c>
    </row>
    <row r="18" spans="1:21" x14ac:dyDescent="0.3">
      <c r="A18" s="81" t="s">
        <v>20</v>
      </c>
      <c r="B18" s="83">
        <v>32279779.370000001</v>
      </c>
      <c r="C18" s="83">
        <v>141147823.8999998</v>
      </c>
      <c r="D18" s="83">
        <v>-108868044.52999979</v>
      </c>
      <c r="E18" s="83">
        <v>32924456.640000001</v>
      </c>
      <c r="F18" s="83">
        <v>157328066.07000005</v>
      </c>
      <c r="G18" s="83">
        <v>-124403609.43000005</v>
      </c>
      <c r="H18" s="83">
        <v>35908193.519999996</v>
      </c>
      <c r="I18" s="83">
        <v>160800610.05000001</v>
      </c>
      <c r="J18" s="83">
        <v>-124892416.53000002</v>
      </c>
      <c r="K18" s="83">
        <v>35041190.589999996</v>
      </c>
      <c r="L18" s="83">
        <v>171065447.33000001</v>
      </c>
      <c r="M18" s="83">
        <v>-136024256.74000001</v>
      </c>
      <c r="N18" s="83">
        <v>34808571.75</v>
      </c>
      <c r="O18" s="83">
        <v>177666595.62999994</v>
      </c>
      <c r="P18" s="83">
        <v>-142858023.87999994</v>
      </c>
      <c r="Q18" s="83">
        <v>36136414.25</v>
      </c>
      <c r="R18" s="83">
        <v>182462607.55000001</v>
      </c>
      <c r="S18" s="83">
        <v>-146326193.30000001</v>
      </c>
      <c r="T18" s="83">
        <v>-3468169.4200000763</v>
      </c>
      <c r="U18" s="83">
        <v>1734084.7100000381</v>
      </c>
    </row>
    <row r="19" spans="1:21" x14ac:dyDescent="0.3">
      <c r="A19" s="81" t="s">
        <v>21</v>
      </c>
      <c r="B19" s="83">
        <v>64856634</v>
      </c>
      <c r="C19" s="83">
        <v>100128907.94</v>
      </c>
      <c r="D19" s="83">
        <v>-35272273.939999998</v>
      </c>
      <c r="E19" s="83">
        <v>68772711</v>
      </c>
      <c r="F19" s="83">
        <v>111363821.24000002</v>
      </c>
      <c r="G19" s="83">
        <v>-42591110.240000024</v>
      </c>
      <c r="H19" s="83">
        <v>73785736</v>
      </c>
      <c r="I19" s="83">
        <v>116932550.68999998</v>
      </c>
      <c r="J19" s="83">
        <v>-43146814.689999983</v>
      </c>
      <c r="K19" s="83">
        <v>78631281.860000014</v>
      </c>
      <c r="L19" s="83">
        <v>121022714.50000001</v>
      </c>
      <c r="M19" s="83">
        <v>-42391432.640000001</v>
      </c>
      <c r="N19" s="83">
        <v>71190912.74000001</v>
      </c>
      <c r="O19" s="83">
        <v>121198554.00999999</v>
      </c>
      <c r="P19" s="83">
        <v>-50007641.269999981</v>
      </c>
      <c r="Q19" s="83">
        <v>68198031.169999987</v>
      </c>
      <c r="R19" s="83">
        <v>125908870.56000002</v>
      </c>
      <c r="S19" s="83">
        <v>-57710839.39000003</v>
      </c>
      <c r="T19" s="83">
        <v>-7703198.1200000495</v>
      </c>
      <c r="U19" s="83">
        <v>3851599.0600000247</v>
      </c>
    </row>
    <row r="20" spans="1:21" x14ac:dyDescent="0.3">
      <c r="A20" s="81" t="s">
        <v>22</v>
      </c>
      <c r="B20" s="83">
        <v>2623574.3300000061</v>
      </c>
      <c r="C20" s="83">
        <v>39951498.5</v>
      </c>
      <c r="D20" s="83">
        <v>-37327924.169999994</v>
      </c>
      <c r="E20" s="83">
        <v>6459531.2999999998</v>
      </c>
      <c r="F20" s="83">
        <v>42658862.999999993</v>
      </c>
      <c r="G20" s="83">
        <v>-36199331.699999996</v>
      </c>
      <c r="H20" s="83">
        <v>7205525.1600000001</v>
      </c>
      <c r="I20" s="83">
        <v>45248922.299999997</v>
      </c>
      <c r="J20" s="83">
        <v>-38043397.140000001</v>
      </c>
      <c r="K20" s="83">
        <v>6111730.9199999999</v>
      </c>
      <c r="L20" s="83">
        <v>46153042.25</v>
      </c>
      <c r="M20" s="83">
        <v>-40041311.329999998</v>
      </c>
      <c r="N20" s="83">
        <v>30490.719999999998</v>
      </c>
      <c r="O20" s="83">
        <v>43510696.590000004</v>
      </c>
      <c r="P20" s="83">
        <v>-43480205.870000005</v>
      </c>
      <c r="Q20" s="83">
        <v>28800.519999999997</v>
      </c>
      <c r="R20" s="83">
        <v>43431819.710000008</v>
      </c>
      <c r="S20" s="83">
        <v>-43403019.190000005</v>
      </c>
      <c r="T20" s="83">
        <v>77186.679999999702</v>
      </c>
      <c r="U20" s="83">
        <v>-38593.339999999851</v>
      </c>
    </row>
    <row r="21" spans="1:21" x14ac:dyDescent="0.3">
      <c r="A21" s="81" t="s">
        <v>87</v>
      </c>
      <c r="B21" s="83">
        <v>6616648.2799999993</v>
      </c>
      <c r="C21" s="83">
        <v>99625585.543999895</v>
      </c>
      <c r="D21" s="83">
        <v>-93008937.263999894</v>
      </c>
      <c r="E21" s="83">
        <v>5893431</v>
      </c>
      <c r="F21" s="83">
        <v>106139750.86</v>
      </c>
      <c r="G21" s="83">
        <v>-100246319.86</v>
      </c>
      <c r="H21" s="83">
        <v>6840748.3199999994</v>
      </c>
      <c r="I21" s="83">
        <v>107225918.72</v>
      </c>
      <c r="J21" s="83">
        <v>-100385170.40000001</v>
      </c>
      <c r="K21" s="83">
        <v>6268687.2400000002</v>
      </c>
      <c r="L21" s="83">
        <v>111224946.52000001</v>
      </c>
      <c r="M21" s="83">
        <v>-104956259.28000002</v>
      </c>
      <c r="N21" s="83">
        <v>5973409.79</v>
      </c>
      <c r="O21" s="83">
        <v>104764727.94000001</v>
      </c>
      <c r="P21" s="83">
        <v>-98791318.150000006</v>
      </c>
      <c r="Q21" s="83">
        <v>6352489.8699999992</v>
      </c>
      <c r="R21" s="83">
        <v>104630362.45999999</v>
      </c>
      <c r="S21" s="83">
        <v>-98277872.589999989</v>
      </c>
      <c r="T21" s="83">
        <v>513445.56000001729</v>
      </c>
      <c r="U21" s="83">
        <v>-256722.78000000864</v>
      </c>
    </row>
    <row r="22" spans="1:21" s="86" customFormat="1" x14ac:dyDescent="0.3">
      <c r="A22" s="84" t="s">
        <v>24</v>
      </c>
      <c r="B22" s="85">
        <v>17254841.690000001</v>
      </c>
      <c r="C22" s="85">
        <v>83222283.469999984</v>
      </c>
      <c r="D22" s="85">
        <v>-65967441.779999986</v>
      </c>
      <c r="E22" s="85">
        <v>14687605.630000001</v>
      </c>
      <c r="F22" s="85">
        <v>89857137.829999968</v>
      </c>
      <c r="G22" s="85">
        <v>-75169532.199999973</v>
      </c>
      <c r="H22" s="85">
        <v>14473489.02</v>
      </c>
      <c r="I22" s="85">
        <v>90517963.130000025</v>
      </c>
      <c r="J22" s="85">
        <v>-76044474.110000029</v>
      </c>
      <c r="K22" s="85">
        <v>14064980.060000001</v>
      </c>
      <c r="L22" s="85">
        <v>98422365.699999988</v>
      </c>
      <c r="M22" s="85">
        <v>-84357385.639999986</v>
      </c>
      <c r="N22" s="85">
        <v>14508783.869999999</v>
      </c>
      <c r="O22" s="85">
        <v>98545978.739999995</v>
      </c>
      <c r="P22" s="85">
        <v>-84037194.86999999</v>
      </c>
      <c r="Q22" s="85">
        <v>15472571.989999998</v>
      </c>
      <c r="R22" s="85">
        <v>99177400.549999997</v>
      </c>
      <c r="S22" s="85">
        <v>-83704828.560000002</v>
      </c>
      <c r="T22" s="83">
        <v>332366.30999998748</v>
      </c>
      <c r="U22" s="83">
        <v>-166183.15499999374</v>
      </c>
    </row>
    <row r="23" spans="1:21" x14ac:dyDescent="0.3">
      <c r="A23" s="81" t="s">
        <v>25</v>
      </c>
      <c r="B23" s="83">
        <v>821067.38000000012</v>
      </c>
      <c r="C23" s="83">
        <v>24894145.469999999</v>
      </c>
      <c r="D23" s="83">
        <v>-24073078.09</v>
      </c>
      <c r="E23" s="83">
        <v>663532.32999999996</v>
      </c>
      <c r="F23" s="83">
        <v>27061603.419999998</v>
      </c>
      <c r="G23" s="83">
        <v>-26398071.09</v>
      </c>
      <c r="H23" s="83">
        <v>566785.01000000024</v>
      </c>
      <c r="I23" s="83">
        <v>29914582.420000002</v>
      </c>
      <c r="J23" s="83">
        <v>-29347797.41</v>
      </c>
      <c r="K23" s="83">
        <v>530165.30000000005</v>
      </c>
      <c r="L23" s="83">
        <v>32180045.009999998</v>
      </c>
      <c r="M23" s="83">
        <v>-31649879.709999997</v>
      </c>
      <c r="N23" s="83">
        <v>533581</v>
      </c>
      <c r="O23" s="83">
        <v>33145739.640000004</v>
      </c>
      <c r="P23" s="83">
        <v>-32612158.640000004</v>
      </c>
      <c r="Q23" s="83">
        <v>707021</v>
      </c>
      <c r="R23" s="83">
        <v>36235367.269999996</v>
      </c>
      <c r="S23" s="83">
        <v>-35528346.269999996</v>
      </c>
      <c r="T23" s="83">
        <v>-2916187.6299999915</v>
      </c>
      <c r="U23" s="83">
        <v>1458093.8149999958</v>
      </c>
    </row>
    <row r="24" spans="1:21" hidden="1" x14ac:dyDescent="0.3">
      <c r="A24" s="81" t="s">
        <v>88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/>
      <c r="R24" s="83"/>
      <c r="S24" s="83"/>
      <c r="T24" s="83">
        <v>0</v>
      </c>
      <c r="U24" s="83"/>
    </row>
    <row r="25" spans="1:21" hidden="1" x14ac:dyDescent="0.3">
      <c r="A25" s="87" t="s">
        <v>89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>
        <v>0</v>
      </c>
      <c r="U25" s="83"/>
    </row>
    <row r="26" spans="1:21" hidden="1" x14ac:dyDescent="0.3">
      <c r="A26" s="87" t="s">
        <v>90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>
        <v>0</v>
      </c>
      <c r="U26" s="83"/>
    </row>
    <row r="27" spans="1:21" hidden="1" x14ac:dyDescent="0.3">
      <c r="A27" s="87" t="s">
        <v>91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>
        <v>0</v>
      </c>
      <c r="U27" s="83"/>
    </row>
    <row r="28" spans="1:21" hidden="1" x14ac:dyDescent="0.3">
      <c r="A28" s="87" t="s">
        <v>92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>
        <v>0</v>
      </c>
      <c r="U28" s="83"/>
    </row>
    <row r="29" spans="1:21" hidden="1" x14ac:dyDescent="0.3">
      <c r="A29" s="87" t="s">
        <v>93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>
        <v>0</v>
      </c>
      <c r="U29" s="83"/>
    </row>
    <row r="30" spans="1:21" s="90" customFormat="1" x14ac:dyDescent="0.3">
      <c r="A30" s="81" t="s">
        <v>27</v>
      </c>
      <c r="B30" s="88">
        <v>1284638280.9200008</v>
      </c>
      <c r="C30" s="89">
        <v>1284638280.9200008</v>
      </c>
      <c r="D30" s="89">
        <v>0</v>
      </c>
      <c r="E30" s="88">
        <v>1358323960.8600001</v>
      </c>
      <c r="F30" s="89">
        <v>1358323960.8599999</v>
      </c>
      <c r="G30" s="89">
        <v>0</v>
      </c>
      <c r="H30" s="89">
        <v>1428911581.3099997</v>
      </c>
      <c r="I30" s="89">
        <v>1428911581.3100002</v>
      </c>
      <c r="J30" s="89">
        <v>0</v>
      </c>
      <c r="K30" s="89">
        <v>1520647754.9299994</v>
      </c>
      <c r="L30" s="89">
        <v>1520647754.9299996</v>
      </c>
      <c r="M30" s="89">
        <v>0</v>
      </c>
      <c r="N30" s="89">
        <v>1539702260.5299997</v>
      </c>
      <c r="O30" s="89">
        <v>1539702260.5300002</v>
      </c>
      <c r="P30" s="89">
        <v>0</v>
      </c>
      <c r="Q30" s="89">
        <v>1593139129.4000001</v>
      </c>
      <c r="R30" s="89">
        <v>1593139129.3999999</v>
      </c>
      <c r="S30" s="89">
        <v>0</v>
      </c>
      <c r="T30" s="89">
        <v>0</v>
      </c>
      <c r="U30" s="89">
        <v>1.3038516044616699E-7</v>
      </c>
    </row>
    <row r="31" spans="1:21" x14ac:dyDescent="0.3">
      <c r="A31" s="91"/>
    </row>
    <row r="32" spans="1:21" x14ac:dyDescent="0.3">
      <c r="E32" s="92"/>
      <c r="F32" s="92"/>
      <c r="H32" s="92"/>
      <c r="I32" s="92"/>
    </row>
    <row r="33" spans="2:9" x14ac:dyDescent="0.3">
      <c r="E33" s="92"/>
      <c r="F33" s="92"/>
      <c r="H33" s="92"/>
      <c r="I33" s="92"/>
    </row>
    <row r="34" spans="2:9" x14ac:dyDescent="0.3">
      <c r="E34" s="92"/>
      <c r="F34" s="92"/>
      <c r="H34" s="92"/>
      <c r="I34" s="92"/>
    </row>
    <row r="35" spans="2:9" x14ac:dyDescent="0.3">
      <c r="B35" s="93"/>
      <c r="E35" s="92"/>
      <c r="F35" s="92"/>
      <c r="H35" s="92"/>
      <c r="I35" s="92"/>
    </row>
    <row r="36" spans="2:9" x14ac:dyDescent="0.3">
      <c r="E36" s="92"/>
      <c r="F36" s="92"/>
      <c r="H36" s="92"/>
      <c r="I36" s="92"/>
    </row>
    <row r="37" spans="2:9" x14ac:dyDescent="0.3">
      <c r="E37" s="92"/>
      <c r="F37" s="92"/>
      <c r="H37" s="92"/>
      <c r="I37" s="92"/>
    </row>
    <row r="38" spans="2:9" x14ac:dyDescent="0.3">
      <c r="E38" s="92"/>
      <c r="F38" s="92"/>
      <c r="H38" s="92"/>
      <c r="I38" s="92"/>
    </row>
    <row r="39" spans="2:9" x14ac:dyDescent="0.3">
      <c r="E39" s="92"/>
      <c r="F39" s="92"/>
      <c r="H39" s="92"/>
      <c r="I39" s="92"/>
    </row>
    <row r="40" spans="2:9" x14ac:dyDescent="0.3">
      <c r="E40" s="92"/>
      <c r="F40" s="92"/>
      <c r="H40" s="92"/>
      <c r="I40" s="92"/>
    </row>
    <row r="41" spans="2:9" x14ac:dyDescent="0.3">
      <c r="E41" s="92"/>
      <c r="F41" s="92"/>
      <c r="H41" s="92"/>
      <c r="I41" s="92"/>
    </row>
    <row r="42" spans="2:9" x14ac:dyDescent="0.3">
      <c r="E42" s="92"/>
      <c r="F42" s="92"/>
      <c r="H42" s="92"/>
      <c r="I42" s="92"/>
    </row>
    <row r="43" spans="2:9" x14ac:dyDescent="0.3">
      <c r="E43" s="92"/>
      <c r="F43" s="92"/>
      <c r="H43" s="92"/>
      <c r="I43" s="92"/>
    </row>
    <row r="44" spans="2:9" x14ac:dyDescent="0.3">
      <c r="E44" s="92"/>
      <c r="F44" s="92"/>
      <c r="H44" s="92"/>
      <c r="I44" s="92"/>
    </row>
    <row r="45" spans="2:9" x14ac:dyDescent="0.3">
      <c r="E45" s="92"/>
      <c r="F45" s="92"/>
      <c r="H45" s="92"/>
      <c r="I45" s="92"/>
    </row>
    <row r="46" spans="2:9" x14ac:dyDescent="0.3">
      <c r="E46" s="92"/>
      <c r="F46" s="92"/>
      <c r="H46" s="92"/>
      <c r="I46" s="92"/>
    </row>
    <row r="47" spans="2:9" x14ac:dyDescent="0.3">
      <c r="E47" s="92"/>
      <c r="F47" s="92"/>
      <c r="H47" s="92"/>
      <c r="I47" s="92"/>
    </row>
  </sheetData>
  <mergeCells count="6">
    <mergeCell ref="B1:D1"/>
    <mergeCell ref="E1:G1"/>
    <mergeCell ref="H1:J1"/>
    <mergeCell ref="K1:M1"/>
    <mergeCell ref="N1:P1"/>
    <mergeCell ref="Q1:S1"/>
  </mergeCells>
  <conditionalFormatting sqref="A24:A30">
    <cfRule type="duplicateValues" dxfId="0" priority="2" stopIfTrue="1"/>
  </conditionalFormatting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sintesi</vt:lpstr>
      <vt:lpstr>ricoveri privati</vt:lpstr>
      <vt:lpstr>sintesi!Area_stampa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Facchini Silvia</dc:creator>
  <cp:lastModifiedBy>Cavazza Marzia</cp:lastModifiedBy>
  <cp:lastPrinted>2020-03-25T11:29:08Z</cp:lastPrinted>
  <dcterms:created xsi:type="dcterms:W3CDTF">2017-02-13T13:04:17Z</dcterms:created>
  <dcterms:modified xsi:type="dcterms:W3CDTF">2020-03-25T11:29:18Z</dcterms:modified>
</cp:coreProperties>
</file>