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.delbufalo.IPASV1\Desktop\"/>
    </mc:Choice>
  </mc:AlternateContent>
  <xr:revisionPtr revIDLastSave="0" documentId="8_{953C0B91-E20D-4672-9D14-4C20589CB181}" xr6:coauthVersionLast="28" xr6:coauthVersionMax="28" xr10:uidLastSave="{00000000-0000-0000-0000-000000000000}"/>
  <bookViews>
    <workbookView xWindow="0" yWindow="0" windowWidth="24000" windowHeight="10800" xr2:uid="{00000000-000D-0000-FFFF-FFFF00000000}"/>
  </bookViews>
  <sheets>
    <sheet name="Rip 2018 standard 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_FK_31c">[1]VALORI!$C$45</definedName>
    <definedName name="A_infantile">'[2]TABELLE CALCOLO'!$CW$5:$CW$25</definedName>
    <definedName name="A_infantile_pesi">'[2]TABELLE CALCOLO'!$CU$5:$CU$25</definedName>
    <definedName name="A_KF_1">[2]VALORI!$C$13</definedName>
    <definedName name="A_KF_10">[2]VALORI!$C$14</definedName>
    <definedName name="A_KF_11">[2]VALORI!$C$15</definedName>
    <definedName name="A_KF_12">[2]VALORI!$C$16</definedName>
    <definedName name="A_KF_2">[2]VALORI!$C$20</definedName>
    <definedName name="A_KF_21">[2]VALORI!$C$21</definedName>
    <definedName name="A_KF_22">[2]VALORI!$C$25</definedName>
    <definedName name="A_KF_220">[2]VALORI!$C$26</definedName>
    <definedName name="A_KF_221">[2]VALORI!$C$30</definedName>
    <definedName name="A_KF_2211">[2]VALORI!$C$29</definedName>
    <definedName name="A_KF_222">[2]VALORI!$C$32</definedName>
    <definedName name="A_KF_223">[2]VALORI!$C$31</definedName>
    <definedName name="A_KF_224">[2]VALORI!$C$33</definedName>
    <definedName name="A_KF_23">[2]VALORI!$C$22</definedName>
    <definedName name="A_KF_23C">[2]VALORI!$C$24</definedName>
    <definedName name="A_KF_24">[2]VALORI!$C$35</definedName>
    <definedName name="A_KF_2411">[2]VALORI!$C$34</definedName>
    <definedName name="A_KF_25">[2]VALORI!$C$36</definedName>
    <definedName name="A_KF_26">[2]VALORI!$C$37</definedName>
    <definedName name="A_KF_26C">[2]VALORI!$C$39</definedName>
    <definedName name="A_KF_31">[2]VALORI!$C$43</definedName>
    <definedName name="A_KF_31C">[2]VALORI!$C$45</definedName>
    <definedName name="A_KF_32">[2]VALORI!$C$47</definedName>
    <definedName name="A_KF_320">[2]VALORI!$C$48</definedName>
    <definedName name="A_KF_321">[2]VALORI!$C$49</definedName>
    <definedName name="A_KF_3211">[2]VALORI!$C$52</definedName>
    <definedName name="A_KF_3212">[2]VALORI!$C$55</definedName>
    <definedName name="A_KF_3213">[2]VALORI!$C$58</definedName>
    <definedName name="A_KF_32C1">[2]VALORI!$C$51</definedName>
    <definedName name="A_KF_32C2">[2]VALORI!$C$54</definedName>
    <definedName name="A_KF_32C3">[2]VALORI!$C$57</definedName>
    <definedName name="A_KF_F_pop_25_44_F">[2]VALORI!$C$81</definedName>
    <definedName name="a_ks_224">[1]VALORI!$C$33</definedName>
    <definedName name="A_Perc_farma">'[2]TABELLE CALCOLO'!$FA$5:$FA$25</definedName>
    <definedName name="A_perinatale">'[2]TABELLE CALCOLO'!$CV$5:$CV$25</definedName>
    <definedName name="A_perinatale_pesi">'[2]TABELLE CALCOLO'!$CT$5:$CT$25</definedName>
    <definedName name="A_pop_0_14">'[2]TABELLE CALCOLO'!$F$5:$F$25</definedName>
    <definedName name="A_pop_superf">'[2]TABELLE CALCOLO'!$Q$5:$Q$25</definedName>
    <definedName name="A_pop_TOT">'[2]TABELLE CALCOLO'!$K$5:$K$25</definedName>
    <definedName name="A_popDip">'[2]TABELLE CALCOLO'!$CF$5:$CF$25</definedName>
    <definedName name="A_popDist">'[2]TABELLE CALCOLO'!$BB$5:$BB$25</definedName>
    <definedName name="A_popfarma">'[2]TABELLE CALCOLO'!$M$5:$M$25</definedName>
    <definedName name="A_poposped">'[2]TABELLE CALCOLO'!$B$5:$B$25</definedName>
    <definedName name="A_poposped_abb">'[2]TABELLE CALCOLO'!$D$5:$D$25</definedName>
    <definedName name="A_poposped_over65">'[2]TABELLE CALCOLO'!$C$5:$C$25</definedName>
    <definedName name="A_popriab">'[2]TABELLE CALCOLO'!$BV$5:$BV$25</definedName>
    <definedName name="A_popSalM">'[2]TABELLE CALCOLO'!$BL$5:$BL$25</definedName>
    <definedName name="A_popspec">'[2]TABELLE CALCOLO'!$O$5:$O$25</definedName>
    <definedName name="A_VAL_1">[3]VALORI!#REF!</definedName>
    <definedName name="A_VAL_2">[4]VALORI!#REF!</definedName>
    <definedName name="A_VAL_3">[2]VALORI!$C$8</definedName>
    <definedName name="A_VAL_4">[2]VALORI!$C$9</definedName>
    <definedName name="A_VAL_5">[2]VALORI!$C$10</definedName>
    <definedName name="adirccc">'[5]Quadro tendenziale 28-6-2005'!#REF!</definedName>
    <definedName name="AdIrcss00">'[5]Quadro tendenziale 28-6-2005'!#REF!</definedName>
    <definedName name="AdIrcss01">'[5]Quadro tendenziale 28-6-2005'!#REF!</definedName>
    <definedName name="AdIrcss02">'[5]Quadro tendenziale 28-6-2005'!#REF!</definedName>
    <definedName name="AdIrcss03">'[5]Quadro tendenziale 28-6-2005'!#REF!</definedName>
    <definedName name="AdIrcss04">'[5]Quadro tendenziale 28-6-2005'!#REF!</definedName>
    <definedName name="AdIrcss05">'[5]Quadro tendenziale 28-6-2005'!#REF!</definedName>
    <definedName name="AdIrcss06">'[5]Quadro tendenziale 28-6-2005'!#REF!</definedName>
    <definedName name="AdIrcss07">'[5]Quadro tendenziale 28-6-2005'!#REF!</definedName>
    <definedName name="b">[1]VALORI!$C$30</definedName>
    <definedName name="B_VAL_2">[4]VALORI!#REF!</definedName>
    <definedName name="CODICI">'[6]IMPUT PER CE'!$A$1:$B$65536</definedName>
    <definedName name="coeffpa">#REF!</definedName>
    <definedName name="conv">#REF!</definedName>
    <definedName name="edizione97">#REF!</definedName>
    <definedName name="EEEEEE">[7]VALORI!#REF!</definedName>
    <definedName name="entr999">#REF!</definedName>
    <definedName name="funzionied98">#REF!</definedName>
    <definedName name="incr04">#REF!</definedName>
    <definedName name="incr05">#REF!</definedName>
    <definedName name="irappu04">#REF!</definedName>
    <definedName name="pad">#REF!</definedName>
    <definedName name="padAcqBen00">#REF!</definedName>
    <definedName name="padAcqBen01">#REF!</definedName>
    <definedName name="padAcqBen02">#REF!</definedName>
    <definedName name="padAcqBen03">#REF!</definedName>
    <definedName name="padAcqBen04">#REF!</definedName>
    <definedName name="padAcqBen05">'[8]parametri progr'!$I$20</definedName>
    <definedName name="padAcqBen06">'[8]parametri progr'!$J$20</definedName>
    <definedName name="padAcqBen07">'[8]parametri progr'!$K$20</definedName>
    <definedName name="padAltrEnti00">#REF!</definedName>
    <definedName name="padAltrEnti01">#REF!</definedName>
    <definedName name="padAltrEnti02">#REF!</definedName>
    <definedName name="padAltrEnti03">#REF!</definedName>
    <definedName name="padAltrEnti04">#REF!</definedName>
    <definedName name="padAltrEnti05">#REF!</definedName>
    <definedName name="padAltrEnti06">#REF!</definedName>
    <definedName name="padAltrEnti07">#REF!</definedName>
    <definedName name="padAltrServ00">#REF!</definedName>
    <definedName name="padAltrServ01">#REF!</definedName>
    <definedName name="padAltrServ02">#REF!</definedName>
    <definedName name="padAltrServ03">#REF!</definedName>
    <definedName name="padAltrServ04">#REF!</definedName>
    <definedName name="padAltrServ05">#REF!</definedName>
    <definedName name="padAltrServ06">#REF!</definedName>
    <definedName name="padAltrServ07">#REF!</definedName>
    <definedName name="padAmmGen00">#REF!</definedName>
    <definedName name="padAmmGen01">#REF!</definedName>
    <definedName name="padAmmGen02">#REF!</definedName>
    <definedName name="padAmmGen03">#REF!</definedName>
    <definedName name="padAmmGen04">#REF!</definedName>
    <definedName name="padAmmGen05">#REF!</definedName>
    <definedName name="padAmmGen06">#REF!</definedName>
    <definedName name="padAmmGen07">#REF!</definedName>
    <definedName name="padExtrFsn00">#REF!</definedName>
    <definedName name="padExtrFsn01">#REF!</definedName>
    <definedName name="padExtrFsn02">#REF!</definedName>
    <definedName name="padExtrFsn03">#REF!</definedName>
    <definedName name="padExtrFsn04">#REF!</definedName>
    <definedName name="padExtrFsn05">#REF!</definedName>
    <definedName name="padExtrFsn06">#REF!</definedName>
    <definedName name="padExtrFsn07">#REF!</definedName>
    <definedName name="padImpTax00">#REF!</definedName>
    <definedName name="padImpTax01">#REF!</definedName>
    <definedName name="padImpTax02">#REF!</definedName>
    <definedName name="padImpTax03">#REF!</definedName>
    <definedName name="padImpTax04">#REF!</definedName>
    <definedName name="padImpTax05">#REF!</definedName>
    <definedName name="padImpTax06">#REF!</definedName>
    <definedName name="padImpTax07">#REF!</definedName>
    <definedName name="padIrcss00">#REF!</definedName>
    <definedName name="padIrcss01">#REF!</definedName>
    <definedName name="padIrcss02">#REF!</definedName>
    <definedName name="padIrcss03">#REF!</definedName>
    <definedName name="padIrcss04">#REF!</definedName>
    <definedName name="padIrcss05">#REF!</definedName>
    <definedName name="padIrcss06">#REF!</definedName>
    <definedName name="padIrcss07">#REF!</definedName>
    <definedName name="padManutenz00">#REF!</definedName>
    <definedName name="padManutenz01">#REF!</definedName>
    <definedName name="padManutenz02">#REF!</definedName>
    <definedName name="padManutenz03">#REF!</definedName>
    <definedName name="padManutenz04">#REF!</definedName>
    <definedName name="padManutenz05">#REF!</definedName>
    <definedName name="padManutenz06">#REF!</definedName>
    <definedName name="padManutenz07">#REF!</definedName>
    <definedName name="padmedgen00">#REF!</definedName>
    <definedName name="padmedgen01">#REF!</definedName>
    <definedName name="padmedgen02">#REF!</definedName>
    <definedName name="padmedgen03">#REF!</definedName>
    <definedName name="padmedgen04">#REF!</definedName>
    <definedName name="padmedgen05">'[8]parametri progr'!$I$11</definedName>
    <definedName name="padmedgen06">'[8]parametri progr'!$J$11</definedName>
    <definedName name="padmedgen07">'[8]parametri progr'!$K$11</definedName>
    <definedName name="padOnFin00">#REF!</definedName>
    <definedName name="padOnFin01">#REF!</definedName>
    <definedName name="padOnFin02">#REF!</definedName>
    <definedName name="padOnFin03">#REF!</definedName>
    <definedName name="padOnFin04">#REF!</definedName>
    <definedName name="padOnFin05">#REF!</definedName>
    <definedName name="padOnFin06">#REF!</definedName>
    <definedName name="padOnFin07">#REF!</definedName>
    <definedName name="padOspPriv00">#REF!</definedName>
    <definedName name="padOspPriv01">#REF!</definedName>
    <definedName name="padOspPriv02">#REF!</definedName>
    <definedName name="padOspPriv03">#REF!</definedName>
    <definedName name="padOspPriv04">#REF!</definedName>
    <definedName name="padOspPriv05">#REF!</definedName>
    <definedName name="padOspPriv06">#REF!</definedName>
    <definedName name="padOspPriv07">#REF!</definedName>
    <definedName name="padOspPubb00">#REF!</definedName>
    <definedName name="padOspPubb01">#REF!</definedName>
    <definedName name="padOspPubb02">#REF!</definedName>
    <definedName name="padOspPubb03">#REF!</definedName>
    <definedName name="padOspPubb04">#REF!</definedName>
    <definedName name="padOspPubb05">#REF!</definedName>
    <definedName name="padOspPubb06">#REF!</definedName>
    <definedName name="padOspPubb07">#REF!</definedName>
    <definedName name="padServApp00">#REF!</definedName>
    <definedName name="padServApp01">#REF!</definedName>
    <definedName name="padServApp02">#REF!</definedName>
    <definedName name="padServApp03">#REF!</definedName>
    <definedName name="padServApp04">#REF!</definedName>
    <definedName name="padServApp05">#REF!</definedName>
    <definedName name="padServApp06">#REF!</definedName>
    <definedName name="padServApp07">#REF!</definedName>
    <definedName name="padSpecPriv00">#REF!</definedName>
    <definedName name="padSpecPriv01">#REF!</definedName>
    <definedName name="padSpecPriv02">#REF!</definedName>
    <definedName name="padSpecPriv03">#REF!</definedName>
    <definedName name="padSpecPriv04">#REF!</definedName>
    <definedName name="padSpecPriv05">#REF!</definedName>
    <definedName name="padSpecPriv06">#REF!</definedName>
    <definedName name="padSpecPriv07">#REF!</definedName>
    <definedName name="padSpecPubb00">#REF!</definedName>
    <definedName name="padSpecPubb01">#REF!</definedName>
    <definedName name="padSpecPubb02">#REF!</definedName>
    <definedName name="padSpecPubb03">#REF!</definedName>
    <definedName name="padSpecPubb04">#REF!</definedName>
    <definedName name="padSpecPubb05">#REF!</definedName>
    <definedName name="padSpecPubb06">#REF!</definedName>
    <definedName name="padSpecPubb07">#REF!</definedName>
    <definedName name="partsardegna">'[9]Quadro macro'!$C$14</definedName>
    <definedName name="partsicilia">'[9]Quadro macro'!$C$13</definedName>
    <definedName name="piln07">'[10]Quadro Macro'!$L$7</definedName>
    <definedName name="pilt05">'[10]Quadro Macro'!$L$9</definedName>
    <definedName name="pilt06">'[10]Quadro Macro'!$L$10</definedName>
    <definedName name="pilt07">'[10]Quadro Macro'!$L$11</definedName>
    <definedName name="pilt08">'[11]Quadro Macro'!$L$12</definedName>
    <definedName name="pinflprev00">#REF!</definedName>
    <definedName name="pinflprev01">#REF!</definedName>
    <definedName name="pinflprev02">#REF!</definedName>
    <definedName name="pinflprev03">#REF!</definedName>
    <definedName name="pinflprev04">#REF!</definedName>
    <definedName name="pinflprev05">#REF!</definedName>
    <definedName name="pinflprev06">#REF!</definedName>
    <definedName name="pinflprev07">#REF!</definedName>
    <definedName name="pinflprog00">#REF!</definedName>
    <definedName name="pinflprog01">#REF!</definedName>
    <definedName name="pinflprog02">#REF!</definedName>
    <definedName name="pinflprog03">#REF!</definedName>
    <definedName name="pinflprog04">#REF!</definedName>
    <definedName name="pinflprog05">#REF!</definedName>
    <definedName name="pinflprog06">#REF!</definedName>
    <definedName name="pinflprog07">#REF!</definedName>
    <definedName name="pop_0">#REF!</definedName>
    <definedName name="pop_1_4">#REF!</definedName>
    <definedName name="pop_15_24">#REF!</definedName>
    <definedName name="pop_15_24_F">#REF!</definedName>
    <definedName name="pop_15_24_M">#REF!</definedName>
    <definedName name="pop_25_44">#REF!</definedName>
    <definedName name="pop_25_44_F">#REF!</definedName>
    <definedName name="pop_25_44_M">#REF!</definedName>
    <definedName name="pop_45_64">#REF!</definedName>
    <definedName name="pop_5_14">#REF!</definedName>
    <definedName name="pop_65_74">#REF!</definedName>
    <definedName name="pop_over_75">#REF!</definedName>
    <definedName name="PRESTAZIONI__SOCIALI______________________R64">#REF!</definedName>
    <definedName name="prestfunzed98">#REF!</definedName>
    <definedName name="pvarPIL00">#REF!</definedName>
    <definedName name="pvarPIL01">#REF!</definedName>
    <definedName name="pvarPIL02">#REF!</definedName>
    <definedName name="pvarPIL03">#REF!</definedName>
    <definedName name="pvarPIL04">#REF!</definedName>
    <definedName name="pvarPIL05">'[8]parametri progr'!$I$16</definedName>
    <definedName name="pvarPIL06">'[8]parametri progr'!$J$16</definedName>
    <definedName name="pvarPIL07">'[8]parametri progr'!$K$16</definedName>
    <definedName name="pvarPILrgs04">#REF!</definedName>
    <definedName name="pvarPILrgs05">#REF!</definedName>
    <definedName name="pvarPILrgs06">#REF!</definedName>
    <definedName name="pvarPILrgs07">#REF!</definedName>
    <definedName name="R_KF_25">[1]VALORI!$C$36</definedName>
    <definedName name="rappirccs98">#REF!</definedName>
    <definedName name="rappusl98">#REF!</definedName>
    <definedName name="REGIONI">'[2]TABELLE CALCOLO'!$A$5:$A$25</definedName>
    <definedName name="regola1">'[12]Quadro macro'!$C$12</definedName>
    <definedName name="ss">[7]VALORI!#REF!</definedName>
    <definedName name="stima96">#REF!</definedName>
    <definedName name="tadAcqBen00">'[5]Quadro tendenziale 28-6-2005'!#REF!</definedName>
    <definedName name="tadAcqBen01">'[5]Quadro tendenziale 28-6-2005'!#REF!</definedName>
    <definedName name="tadAcqBen02">'[5]Quadro tendenziale 28-6-2005'!#REF!</definedName>
    <definedName name="tadAcqBen03">'[5]Quadro tendenziale 28-6-2005'!#REF!</definedName>
    <definedName name="tadAcqBen04">'[5]Quadro tendenziale 28-6-2005'!#REF!</definedName>
    <definedName name="tadAcqBen05">'[5]Quadro tendenziale 28-6-2005'!#REF!</definedName>
    <definedName name="tadAcqBen06">'[5]Quadro tendenziale 28-6-2005'!#REF!</definedName>
    <definedName name="tadAcqBen07">'[5]Quadro tendenziale 28-6-2005'!#REF!</definedName>
    <definedName name="tadAcqBen08">'[5]Quadro tendenziale 28-6-2005'!#REF!</definedName>
    <definedName name="tadAltrEnti00">'[5]Quadro tendenziale 28-6-2005'!#REF!</definedName>
    <definedName name="tadAltrEnti01">'[5]Quadro tendenziale 28-6-2005'!#REF!</definedName>
    <definedName name="tadAltrEnti02">'[5]Quadro tendenziale 28-6-2005'!#REF!</definedName>
    <definedName name="tadAltrEnti03">'[5]Quadro tendenziale 28-6-2005'!#REF!</definedName>
    <definedName name="tadAltrEnti04">'[5]Quadro tendenziale 28-6-2005'!#REF!</definedName>
    <definedName name="tadAltrEnti05">'[5]Quadro tendenziale 28-6-2005'!#REF!</definedName>
    <definedName name="tadAltrEnti06">'[5]Quadro tendenziale 28-6-2005'!#REF!</definedName>
    <definedName name="tadAltrEnti07">'[5]Quadro tendenziale 28-6-2005'!#REF!</definedName>
    <definedName name="tadAltrEnti08">'[5]Quadro tendenziale 28-6-2005'!#REF!</definedName>
    <definedName name="tadAltrServ00">'[5]Quadro tendenziale 28-6-2005'!#REF!</definedName>
    <definedName name="tadAltrServ01">'[5]Quadro tendenziale 28-6-2005'!#REF!</definedName>
    <definedName name="tadAltrServ02">'[5]Quadro tendenziale 28-6-2005'!#REF!</definedName>
    <definedName name="tadAltrServ03">'[5]Quadro tendenziale 28-6-2005'!#REF!</definedName>
    <definedName name="tadAltrServ04">'[5]Quadro tendenziale 28-6-2005'!#REF!</definedName>
    <definedName name="tadAltrServ05">'[5]Quadro tendenziale 28-6-2005'!#REF!</definedName>
    <definedName name="tadAltrServ06">'[5]Quadro tendenziale 28-6-2005'!#REF!</definedName>
    <definedName name="tadAltrServ07">'[5]Quadro tendenziale 28-6-2005'!#REF!</definedName>
    <definedName name="tadAltrServ08">'[5]Quadro tendenziale 28-6-2005'!#REF!</definedName>
    <definedName name="tadAmmGen00">'[5]Quadro tendenziale 28-6-2005'!#REF!</definedName>
    <definedName name="tadAmmGen01">'[5]Quadro tendenziale 28-6-2005'!#REF!</definedName>
    <definedName name="tadAmmGen02">'[5]Quadro tendenziale 28-6-2005'!#REF!</definedName>
    <definedName name="tadAmmGen03">'[5]Quadro tendenziale 28-6-2005'!#REF!</definedName>
    <definedName name="tadAmmGen04">'[5]Quadro tendenziale 28-6-2005'!#REF!</definedName>
    <definedName name="tadAmmGen05">'[5]Quadro tendenziale 28-6-2005'!#REF!</definedName>
    <definedName name="tadAmmGen06">'[5]Quadro tendenziale 28-6-2005'!#REF!</definedName>
    <definedName name="tadAmmGen07">'[5]Quadro tendenziale 28-6-2005'!#REF!</definedName>
    <definedName name="tadAmmGen08">'[5]Quadro tendenziale 28-6-2005'!#REF!</definedName>
    <definedName name="tadExtrFsn00">'[5]Quadro tendenziale 28-6-2005'!#REF!</definedName>
    <definedName name="tadExtrFsn01">'[5]Quadro tendenziale 28-6-2005'!#REF!</definedName>
    <definedName name="tadExtrFsn02">'[5]Quadro tendenziale 28-6-2005'!#REF!</definedName>
    <definedName name="tadExtrFsn03">'[5]Quadro tendenziale 28-6-2005'!#REF!</definedName>
    <definedName name="tadExtrFsn04">'[5]Quadro tendenziale 28-6-2005'!#REF!</definedName>
    <definedName name="tadExtrFsn05">'[5]Quadro tendenziale 28-6-2005'!#REF!</definedName>
    <definedName name="tadExtrFsn06">'[5]Quadro tendenziale 28-6-2005'!#REF!</definedName>
    <definedName name="tadExtrFsn07">'[5]Quadro tendenziale 28-6-2005'!#REF!</definedName>
    <definedName name="tadExtrFsn08">'[5]Quadro tendenziale 28-6-2005'!#REF!</definedName>
    <definedName name="tadImpTax00">'[5]Quadro tendenziale 28-6-2005'!#REF!</definedName>
    <definedName name="tadImpTax01">'[5]Quadro tendenziale 28-6-2005'!#REF!</definedName>
    <definedName name="tadImpTax02">'[5]Quadro tendenziale 28-6-2005'!#REF!</definedName>
    <definedName name="tadImpTax03">'[5]Quadro tendenziale 28-6-2005'!#REF!</definedName>
    <definedName name="tadImpTax04">'[5]Quadro tendenziale 28-6-2005'!#REF!</definedName>
    <definedName name="tadImpTax05">'[5]Quadro tendenziale 28-6-2005'!#REF!</definedName>
    <definedName name="tadImpTax06">'[5]Quadro tendenziale 28-6-2005'!#REF!</definedName>
    <definedName name="tadImpTax07">'[5]Quadro tendenziale 28-6-2005'!#REF!</definedName>
    <definedName name="tadImpTax08">'[5]Quadro tendenziale 28-6-2005'!#REF!</definedName>
    <definedName name="tadIrcss00">'[5]Quadro tendenziale 28-6-2005'!#REF!</definedName>
    <definedName name="tadIrcss01">'[5]Quadro tendenziale 28-6-2005'!#REF!</definedName>
    <definedName name="tadIrcss02">'[5]Quadro tendenziale 28-6-2005'!#REF!</definedName>
    <definedName name="tadIrcss03">'[5]Quadro tendenziale 28-6-2005'!#REF!</definedName>
    <definedName name="tadIrcss04">'[5]Quadro tendenziale 28-6-2005'!#REF!</definedName>
    <definedName name="tadIrcss05">'[5]Quadro tendenziale 28-6-2005'!#REF!</definedName>
    <definedName name="tadIrcss06">'[5]Quadro tendenziale 28-6-2005'!#REF!</definedName>
    <definedName name="tadIrcss07">'[5]Quadro tendenziale 28-6-2005'!#REF!</definedName>
    <definedName name="tadIrcss08">'[5]Quadro tendenziale 28-6-2005'!#REF!</definedName>
    <definedName name="tadManutenz00">'[5]Quadro tendenziale 28-6-2005'!#REF!</definedName>
    <definedName name="tadManutenz01">'[5]Quadro tendenziale 28-6-2005'!#REF!</definedName>
    <definedName name="tadManutenz02">'[5]Quadro tendenziale 28-6-2005'!#REF!</definedName>
    <definedName name="tadManutenz03">'[5]Quadro tendenziale 28-6-2005'!#REF!</definedName>
    <definedName name="tadManutenz04">'[5]Quadro tendenziale 28-6-2005'!#REF!</definedName>
    <definedName name="tadManutenz05">'[5]Quadro tendenziale 28-6-2005'!#REF!</definedName>
    <definedName name="tadManutenz06">'[5]Quadro tendenziale 28-6-2005'!#REF!</definedName>
    <definedName name="tadManutenz07">'[5]Quadro tendenziale 28-6-2005'!#REF!</definedName>
    <definedName name="tadManutenz08">'[5]Quadro tendenziale 28-6-2005'!#REF!</definedName>
    <definedName name="tadmedgen00">'[5]Quadro tendenziale 28-6-2005'!#REF!</definedName>
    <definedName name="tadmedgen01">'[5]Quadro tendenziale 28-6-2005'!#REF!</definedName>
    <definedName name="tadmedgen02">'[5]Quadro tendenziale 28-6-2005'!#REF!</definedName>
    <definedName name="tadmedgen03">'[5]Quadro tendenziale 28-6-2005'!#REF!</definedName>
    <definedName name="tadmedgen04">'[5]Quadro tendenziale 28-6-2005'!#REF!</definedName>
    <definedName name="tadmedgen05">'[5]Quadro tendenziale 28-6-2005'!#REF!</definedName>
    <definedName name="tadmedgen06">'[5]Quadro tendenziale 28-6-2005'!#REF!</definedName>
    <definedName name="tadmedgen07">'[5]Quadro tendenziale 28-6-2005'!#REF!</definedName>
    <definedName name="tadmedgen08">'[5]Quadro tendenziale 28-6-2005'!#REF!</definedName>
    <definedName name="tadOnFin00">'[5]Quadro tendenziale 28-6-2005'!#REF!</definedName>
    <definedName name="tadOnFin01">'[5]Quadro tendenziale 28-6-2005'!#REF!</definedName>
    <definedName name="tadOnFin02">'[5]Quadro tendenziale 28-6-2005'!#REF!</definedName>
    <definedName name="tadOnFin03">'[5]Quadro tendenziale 28-6-2005'!#REF!</definedName>
    <definedName name="tadOnFin04">'[5]Quadro tendenziale 28-6-2005'!#REF!</definedName>
    <definedName name="tadOnFin05">'[5]Quadro tendenziale 28-6-2005'!#REF!</definedName>
    <definedName name="tadOnFin06">'[5]Quadro tendenziale 28-6-2005'!#REF!</definedName>
    <definedName name="tadOnFin07">'[5]Quadro tendenziale 28-6-2005'!#REF!</definedName>
    <definedName name="tadOnFin08">'[5]Quadro tendenziale 28-6-2005'!#REF!</definedName>
    <definedName name="tadOspPriv00">'[5]Quadro tendenziale 28-6-2005'!#REF!</definedName>
    <definedName name="tadOspPriv01">'[5]Quadro tendenziale 28-6-2005'!#REF!</definedName>
    <definedName name="tadOspPriv02">'[5]Quadro tendenziale 28-6-2005'!#REF!</definedName>
    <definedName name="tadOspPriv03">'[5]Quadro tendenziale 28-6-2005'!#REF!</definedName>
    <definedName name="tadOspPriv04">'[5]Quadro tendenziale 28-6-2005'!#REF!</definedName>
    <definedName name="tadOspPriv05">'[5]Quadro tendenziale 28-6-2005'!#REF!</definedName>
    <definedName name="tadOspPriv06">'[5]Quadro tendenziale 28-6-2005'!#REF!</definedName>
    <definedName name="tadOspPriv07">'[5]Quadro tendenziale 28-6-2005'!#REF!</definedName>
    <definedName name="tadOspPriv08">'[5]Quadro tendenziale 28-6-2005'!#REF!</definedName>
    <definedName name="tadOspPubb00">'[5]Quadro tendenziale 28-6-2005'!#REF!</definedName>
    <definedName name="tadOspPubb01">'[5]Quadro tendenziale 28-6-2005'!#REF!</definedName>
    <definedName name="tadOspPubb02">'[5]Quadro tendenziale 28-6-2005'!#REF!</definedName>
    <definedName name="tadOspPubb03">'[5]Quadro tendenziale 28-6-2005'!#REF!</definedName>
    <definedName name="tadOspPubb04">'[5]Quadro tendenziale 28-6-2005'!#REF!</definedName>
    <definedName name="tadOspPubb05">'[5]Quadro tendenziale 28-6-2005'!#REF!</definedName>
    <definedName name="tadOspPubb06">'[5]Quadro tendenziale 28-6-2005'!#REF!</definedName>
    <definedName name="tadOspPubb07">'[5]Quadro tendenziale 28-6-2005'!#REF!</definedName>
    <definedName name="tadOspPubb08">'[5]Quadro tendenziale 28-6-2005'!#REF!</definedName>
    <definedName name="tadServApp00">'[5]Quadro tendenziale 28-6-2005'!#REF!</definedName>
    <definedName name="tadServApp01">'[5]Quadro tendenziale 28-6-2005'!#REF!</definedName>
    <definedName name="tadServApp02">'[5]Quadro tendenziale 28-6-2005'!#REF!</definedName>
    <definedName name="tadServApp03">'[5]Quadro tendenziale 28-6-2005'!#REF!</definedName>
    <definedName name="tadServApp04">'[5]Quadro tendenziale 28-6-2005'!#REF!</definedName>
    <definedName name="tadServApp05">'[5]Quadro tendenziale 28-6-2005'!#REF!</definedName>
    <definedName name="tadServApp06">'[5]Quadro tendenziale 28-6-2005'!#REF!</definedName>
    <definedName name="tadServApp07">'[5]Quadro tendenziale 28-6-2005'!#REF!</definedName>
    <definedName name="tadServApp08">'[5]Quadro tendenziale 28-6-2005'!#REF!</definedName>
    <definedName name="tadSpecPriv00">'[5]Quadro tendenziale 28-6-2005'!#REF!</definedName>
    <definedName name="tadSpecPriv01">'[5]Quadro tendenziale 28-6-2005'!#REF!</definedName>
    <definedName name="tadSpecPriv02">'[5]Quadro tendenziale 28-6-2005'!#REF!</definedName>
    <definedName name="tadSpecPriv03">'[5]Quadro tendenziale 28-6-2005'!#REF!</definedName>
    <definedName name="tadSpecPriv04">'[5]Quadro tendenziale 28-6-2005'!#REF!</definedName>
    <definedName name="tadSpecPriv05">'[5]Quadro tendenziale 28-6-2005'!#REF!</definedName>
    <definedName name="tadSpecPriv06">'[5]Quadro tendenziale 28-6-2005'!#REF!</definedName>
    <definedName name="tadSpecPriv07">'[5]Quadro tendenziale 28-6-2005'!#REF!</definedName>
    <definedName name="tadSpecPriv08">'[5]Quadro tendenziale 28-6-2005'!#REF!</definedName>
    <definedName name="tadSpecPubb00">'[5]Quadro tendenziale 28-6-2005'!#REF!</definedName>
    <definedName name="tadSpecPubb01">'[5]Quadro tendenziale 28-6-2005'!#REF!</definedName>
    <definedName name="tadSpecPubb02">'[5]Quadro tendenziale 28-6-2005'!#REF!</definedName>
    <definedName name="tadSpecPubb03">'[5]Quadro tendenziale 28-6-2005'!#REF!</definedName>
    <definedName name="tadSpecPubb04">'[5]Quadro tendenziale 28-6-2005'!#REF!</definedName>
    <definedName name="tadSpecPubb05">'[5]Quadro tendenziale 28-6-2005'!#REF!</definedName>
    <definedName name="tadSpecPubb06">'[5]Quadro tendenziale 28-6-2005'!#REF!</definedName>
    <definedName name="tadSpecPubb07">'[5]Quadro tendenziale 28-6-2005'!#REF!</definedName>
    <definedName name="tadSpecPubb08">'[5]Quadro tendenziale 28-6-2005'!#REF!</definedName>
    <definedName name="tinflprev00">'[13]Quadro programmatico 19-9-2005'!$D$8</definedName>
    <definedName name="tinflprev01">'[13]Quadro programmatico 19-9-2005'!$E$8</definedName>
    <definedName name="tinflprev02">'[13]Quadro programmatico 19-9-2005'!$F$8</definedName>
    <definedName name="tinflprev03">'[13]Quadro programmatico 19-9-2005'!$G$8</definedName>
    <definedName name="tinflprev04">'[13]Quadro programmatico 19-9-2005'!$H$8</definedName>
    <definedName name="tinflprev05">'[13]Quadro programmatico 19-9-2005'!$I$8</definedName>
    <definedName name="tinflprev06">'[13]Quadro programmatico 19-9-2005'!$J$8</definedName>
    <definedName name="tinflprev07">'[13]Quadro programmatico 19-9-2005'!$K$8</definedName>
    <definedName name="tinflprev08">'[13]Quadro programmatico 19-9-2005'!$L$8</definedName>
    <definedName name="tinflprog00">'[13]Quadro programmatico 19-9-2005'!$D$6</definedName>
    <definedName name="tinflprog01">'[13]Quadro programmatico 19-9-2005'!$E$6</definedName>
    <definedName name="tinflprog02">'[13]Quadro programmatico 19-9-2005'!$F$6</definedName>
    <definedName name="tinflprog03">'[13]Quadro programmatico 19-9-2005'!$G$6</definedName>
    <definedName name="tinflprog04">'[13]Quadro programmatico 19-9-2005'!$H$6</definedName>
    <definedName name="tinflprog05">'[13]Quadro programmatico 19-9-2005'!$I$6</definedName>
    <definedName name="tinflprog06">'[13]Quadro programmatico 19-9-2005'!$J$6</definedName>
    <definedName name="tinflprog07">'[13]Quadro programmatico 19-9-2005'!$K$6</definedName>
    <definedName name="tinflprog08">'[13]Quadro programmatico 19-9-2005'!$L$6</definedName>
    <definedName name="tinflprog09">'[13]Quadro programmatico 19-9-2005'!$M$6</definedName>
    <definedName name="tvarPIL00">'[13]Quadro programmatico 19-9-2005'!$D$13</definedName>
    <definedName name="tvarPIL01">'[13]Quadro programmatico 19-9-2005'!$E$13</definedName>
    <definedName name="tvarPIL02">'[13]Quadro programmatico 19-9-2005'!$F$13</definedName>
    <definedName name="tvarPIL03">'[13]Quadro programmatico 19-9-2005'!$G$13</definedName>
    <definedName name="tvarPIL04">'[13]Quadro programmatico 19-9-2005'!$H$13</definedName>
    <definedName name="tvarPIL05">'[14]Quadro Programmatico 27-7'!$I$16</definedName>
    <definedName name="tvarPIL06">'[13]Quadro programmatico 19-9-2005'!$J$13</definedName>
    <definedName name="tvarPIL07">'[13]Quadro programmatico 19-9-2005'!$K$13</definedName>
    <definedName name="tvarPIL08">'[13]Quadro programmatico 19-9-2005'!$L$13</definedName>
    <definedName name="tvarPILrgs04">'[5]Quadro tendenziale 28-6-2005'!#REF!</definedName>
    <definedName name="tvarPILrgs05">'[5]Quadro tendenziale 28-6-2005'!#REF!</definedName>
    <definedName name="tvarPILrgs06">'[5]Quadro tendenziale 28-6-2005'!#REF!</definedName>
    <definedName name="tvarPILrgs07">'[5]Quadro tendenziale 28-6-2005'!#REF!</definedName>
    <definedName name="tvarPILrgs08">'[5]Quadro tendenziale 28-6-2005'!#REF!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C11" i="8" l="1"/>
  <c r="EC12" i="8"/>
  <c r="EC13" i="8"/>
  <c r="EC14" i="8"/>
  <c r="EC15" i="8"/>
  <c r="EC16" i="8"/>
  <c r="EC17" i="8"/>
  <c r="EC18" i="8"/>
  <c r="EC19" i="8"/>
  <c r="EC20" i="8"/>
  <c r="EC21" i="8"/>
  <c r="EC22" i="8"/>
  <c r="EC23" i="8"/>
  <c r="EC24" i="8"/>
  <c r="EC25" i="8"/>
  <c r="EC26" i="8"/>
  <c r="EC27" i="8"/>
  <c r="EC28" i="8"/>
  <c r="EC29" i="8"/>
  <c r="EC30" i="8"/>
  <c r="EC31" i="8"/>
  <c r="EC32" i="8"/>
  <c r="EC10" i="8"/>
  <c r="DZ11" i="8"/>
  <c r="DZ12" i="8"/>
  <c r="DZ13" i="8"/>
  <c r="DZ14" i="8"/>
  <c r="DZ15" i="8"/>
  <c r="DZ16" i="8"/>
  <c r="DZ17" i="8"/>
  <c r="DZ18" i="8"/>
  <c r="DZ19" i="8"/>
  <c r="DZ20" i="8"/>
  <c r="DZ21" i="8"/>
  <c r="DZ22" i="8"/>
  <c r="DZ23" i="8"/>
  <c r="DZ24" i="8"/>
  <c r="DZ25" i="8"/>
  <c r="DZ26" i="8"/>
  <c r="DZ27" i="8"/>
  <c r="DZ28" i="8"/>
  <c r="DZ29" i="8"/>
  <c r="DZ30" i="8"/>
  <c r="DZ31" i="8"/>
  <c r="DZ32" i="8"/>
  <c r="DZ10" i="8"/>
  <c r="CP10" i="8" l="1"/>
  <c r="CM10" i="8"/>
  <c r="CA10" i="8"/>
  <c r="BW10" i="8"/>
  <c r="BV10" i="8"/>
  <c r="BX10" i="8" s="1"/>
  <c r="BU10" i="8"/>
  <c r="BR10" i="8"/>
  <c r="BM10" i="8"/>
  <c r="BL10" i="8"/>
  <c r="BF10" i="8"/>
  <c r="BB10" i="8"/>
  <c r="BA10" i="8"/>
  <c r="AZ10" i="8"/>
  <c r="AW10" i="8"/>
  <c r="BC10" i="8" l="1"/>
  <c r="AY34" i="8"/>
  <c r="AX34" i="8"/>
  <c r="AV34" i="8"/>
  <c r="AU34" i="8"/>
  <c r="BB32" i="8"/>
  <c r="BA32" i="8"/>
  <c r="AZ32" i="8"/>
  <c r="AW32" i="8"/>
  <c r="BB31" i="8"/>
  <c r="BA31" i="8"/>
  <c r="AZ31" i="8"/>
  <c r="AW31" i="8"/>
  <c r="BB30" i="8"/>
  <c r="BA30" i="8"/>
  <c r="AZ30" i="8"/>
  <c r="AW30" i="8"/>
  <c r="BB29" i="8"/>
  <c r="BA29" i="8"/>
  <c r="AZ29" i="8"/>
  <c r="AW29" i="8"/>
  <c r="BB28" i="8"/>
  <c r="BA28" i="8"/>
  <c r="AZ28" i="8"/>
  <c r="AW28" i="8"/>
  <c r="BB27" i="8"/>
  <c r="BA27" i="8"/>
  <c r="AZ27" i="8"/>
  <c r="AW27" i="8"/>
  <c r="BB26" i="8"/>
  <c r="BA26" i="8"/>
  <c r="AZ26" i="8"/>
  <c r="AW26" i="8"/>
  <c r="BB25" i="8"/>
  <c r="BA25" i="8"/>
  <c r="AZ25" i="8"/>
  <c r="AW25" i="8"/>
  <c r="BB24" i="8"/>
  <c r="BA24" i="8"/>
  <c r="AZ24" i="8"/>
  <c r="AW24" i="8"/>
  <c r="BB23" i="8"/>
  <c r="BA23" i="8"/>
  <c r="AZ23" i="8"/>
  <c r="AW23" i="8"/>
  <c r="BB22" i="8"/>
  <c r="BA22" i="8"/>
  <c r="AZ22" i="8"/>
  <c r="AW22" i="8"/>
  <c r="BB21" i="8"/>
  <c r="BA21" i="8"/>
  <c r="AZ21" i="8"/>
  <c r="AW21" i="8"/>
  <c r="BB20" i="8"/>
  <c r="BA20" i="8"/>
  <c r="AZ20" i="8"/>
  <c r="AW20" i="8"/>
  <c r="BB19" i="8"/>
  <c r="BA19" i="8"/>
  <c r="AZ19" i="8"/>
  <c r="AW19" i="8"/>
  <c r="BB18" i="8"/>
  <c r="BA18" i="8"/>
  <c r="AZ18" i="8"/>
  <c r="AW18" i="8"/>
  <c r="BB17" i="8"/>
  <c r="BA17" i="8"/>
  <c r="AZ17" i="8"/>
  <c r="AW17" i="8"/>
  <c r="BB16" i="8"/>
  <c r="BA16" i="8"/>
  <c r="AZ16" i="8"/>
  <c r="AW16" i="8"/>
  <c r="BB15" i="8"/>
  <c r="BA15" i="8"/>
  <c r="AZ15" i="8"/>
  <c r="AW15" i="8"/>
  <c r="BB14" i="8"/>
  <c r="BA14" i="8"/>
  <c r="AZ14" i="8"/>
  <c r="AW14" i="8"/>
  <c r="BB13" i="8"/>
  <c r="BA13" i="8"/>
  <c r="AZ13" i="8"/>
  <c r="AW13" i="8"/>
  <c r="BB12" i="8"/>
  <c r="BA12" i="8"/>
  <c r="AZ12" i="8"/>
  <c r="AW12" i="8"/>
  <c r="BB11" i="8"/>
  <c r="BA11" i="8"/>
  <c r="BA34" i="8" s="1"/>
  <c r="AZ11" i="8"/>
  <c r="AW11" i="8"/>
  <c r="AW34" i="8"/>
  <c r="BH10" i="8"/>
  <c r="BF11" i="8"/>
  <c r="BH11" i="8"/>
  <c r="BI11" i="8" s="1"/>
  <c r="BF12" i="8"/>
  <c r="BH12" i="8"/>
  <c r="BI12" i="8" s="1"/>
  <c r="BF13" i="8"/>
  <c r="BH13" i="8"/>
  <c r="BI13" i="8" s="1"/>
  <c r="BF14" i="8"/>
  <c r="BH14" i="8"/>
  <c r="BI14" i="8" s="1"/>
  <c r="BF15" i="8"/>
  <c r="BH15" i="8"/>
  <c r="BI15" i="8" s="1"/>
  <c r="BF16" i="8"/>
  <c r="BH16" i="8"/>
  <c r="BI16" i="8" s="1"/>
  <c r="BF17" i="8"/>
  <c r="BG17" i="8"/>
  <c r="BH17" i="8"/>
  <c r="BI17" i="8" s="1"/>
  <c r="BF18" i="8"/>
  <c r="BH18" i="8"/>
  <c r="BI18" i="8" s="1"/>
  <c r="BF19" i="8"/>
  <c r="BH19" i="8"/>
  <c r="BI19" i="8" s="1"/>
  <c r="BF20" i="8"/>
  <c r="BH20" i="8"/>
  <c r="BI20" i="8" s="1"/>
  <c r="BF21" i="8"/>
  <c r="BH21" i="8"/>
  <c r="BI21" i="8" s="1"/>
  <c r="BF22" i="8"/>
  <c r="BH22" i="8"/>
  <c r="BI22" i="8" s="1"/>
  <c r="BF23" i="8"/>
  <c r="BH23" i="8"/>
  <c r="BI23" i="8" s="1"/>
  <c r="BF24" i="8"/>
  <c r="BH24" i="8"/>
  <c r="BI24" i="8" s="1"/>
  <c r="BF25" i="8"/>
  <c r="BH25" i="8"/>
  <c r="BI25" i="8" s="1"/>
  <c r="BF26" i="8"/>
  <c r="BH26" i="8"/>
  <c r="BI26" i="8" s="1"/>
  <c r="BF27" i="8"/>
  <c r="BH27" i="8"/>
  <c r="BI27" i="8" s="1"/>
  <c r="BF28" i="8"/>
  <c r="BH28" i="8"/>
  <c r="BI28" i="8" s="1"/>
  <c r="BF29" i="8"/>
  <c r="BH29" i="8"/>
  <c r="BI29" i="8" s="1"/>
  <c r="BF30" i="8"/>
  <c r="BH30" i="8"/>
  <c r="BI30" i="8" s="1"/>
  <c r="BF31" i="8"/>
  <c r="BI31" i="8"/>
  <c r="BF32" i="8"/>
  <c r="BI32" i="8"/>
  <c r="BD34" i="8"/>
  <c r="BE34" i="8"/>
  <c r="BG34" i="8"/>
  <c r="BJ34" i="8"/>
  <c r="BK34" i="8"/>
  <c r="BM32" i="8"/>
  <c r="BM30" i="8"/>
  <c r="BL29" i="8"/>
  <c r="BL27" i="8"/>
  <c r="BM26" i="8"/>
  <c r="BL25" i="8"/>
  <c r="BL23" i="8"/>
  <c r="BM22" i="8"/>
  <c r="BL21" i="8"/>
  <c r="BL19" i="8"/>
  <c r="BM18" i="8"/>
  <c r="BM14" i="8"/>
  <c r="BL14" i="8"/>
  <c r="AR10" i="8"/>
  <c r="AQ10" i="8"/>
  <c r="AK10" i="8"/>
  <c r="AD10" i="8"/>
  <c r="AC10" i="8"/>
  <c r="AB10" i="8"/>
  <c r="Y10" i="8"/>
  <c r="Y34" i="8" s="1"/>
  <c r="EB34" i="8"/>
  <c r="EA34" i="8"/>
  <c r="DY34" i="8"/>
  <c r="DX34" i="8"/>
  <c r="EF32" i="8"/>
  <c r="EE31" i="8"/>
  <c r="ED31" i="8"/>
  <c r="EE30" i="8"/>
  <c r="ED30" i="8"/>
  <c r="EE29" i="8"/>
  <c r="ED29" i="8"/>
  <c r="EE28" i="8"/>
  <c r="ED28" i="8"/>
  <c r="EE27" i="8"/>
  <c r="ED27" i="8"/>
  <c r="EE26" i="8"/>
  <c r="ED26" i="8"/>
  <c r="EE25" i="8"/>
  <c r="ED25" i="8"/>
  <c r="EE24" i="8"/>
  <c r="ED24" i="8"/>
  <c r="EE23" i="8"/>
  <c r="ED23" i="8"/>
  <c r="EE22" i="8"/>
  <c r="ED22" i="8"/>
  <c r="EE21" i="8"/>
  <c r="ED21" i="8"/>
  <c r="EE20" i="8"/>
  <c r="ED20" i="8"/>
  <c r="EE19" i="8"/>
  <c r="ED19" i="8"/>
  <c r="EE18" i="8"/>
  <c r="ED18" i="8"/>
  <c r="EE17" i="8"/>
  <c r="ED17" i="8"/>
  <c r="EE16" i="8"/>
  <c r="ED16" i="8"/>
  <c r="EE15" i="8"/>
  <c r="ED15" i="8"/>
  <c r="EE14" i="8"/>
  <c r="ED14" i="8"/>
  <c r="EE13" i="8"/>
  <c r="ED13" i="8"/>
  <c r="EE12" i="8"/>
  <c r="ED12" i="8"/>
  <c r="EE11" i="8"/>
  <c r="ED11" i="8"/>
  <c r="EE10" i="8"/>
  <c r="ED10" i="8"/>
  <c r="EC34" i="8"/>
  <c r="DS34" i="8"/>
  <c r="DR34" i="8"/>
  <c r="DP34" i="8"/>
  <c r="DO34" i="8"/>
  <c r="DV32" i="8"/>
  <c r="DU32" i="8"/>
  <c r="DW32" i="8" s="1"/>
  <c r="DT32" i="8"/>
  <c r="DQ32" i="8"/>
  <c r="DV31" i="8"/>
  <c r="DU31" i="8"/>
  <c r="DW31" i="8" s="1"/>
  <c r="DT31" i="8"/>
  <c r="DQ31" i="8"/>
  <c r="DV30" i="8"/>
  <c r="DU30" i="8"/>
  <c r="DW30" i="8" s="1"/>
  <c r="DT30" i="8"/>
  <c r="DQ30" i="8"/>
  <c r="DV29" i="8"/>
  <c r="DU29" i="8"/>
  <c r="DW29" i="8" s="1"/>
  <c r="DT29" i="8"/>
  <c r="DQ29" i="8"/>
  <c r="DV28" i="8"/>
  <c r="DU28" i="8"/>
  <c r="DW28" i="8" s="1"/>
  <c r="DT28" i="8"/>
  <c r="DQ28" i="8"/>
  <c r="DV27" i="8"/>
  <c r="DU27" i="8"/>
  <c r="DW27" i="8" s="1"/>
  <c r="DT27" i="8"/>
  <c r="DQ27" i="8"/>
  <c r="DV26" i="8"/>
  <c r="DU26" i="8"/>
  <c r="DW26" i="8" s="1"/>
  <c r="DT26" i="8"/>
  <c r="DQ26" i="8"/>
  <c r="DV25" i="8"/>
  <c r="DU25" i="8"/>
  <c r="DW25" i="8" s="1"/>
  <c r="DT25" i="8"/>
  <c r="DQ25" i="8"/>
  <c r="DV24" i="8"/>
  <c r="DU24" i="8"/>
  <c r="DW24" i="8" s="1"/>
  <c r="DT24" i="8"/>
  <c r="DQ24" i="8"/>
  <c r="DV23" i="8"/>
  <c r="DU23" i="8"/>
  <c r="DW23" i="8" s="1"/>
  <c r="DT23" i="8"/>
  <c r="DQ23" i="8"/>
  <c r="DV22" i="8"/>
  <c r="DU22" i="8"/>
  <c r="DW22" i="8" s="1"/>
  <c r="DT22" i="8"/>
  <c r="DQ22" i="8"/>
  <c r="DV21" i="8"/>
  <c r="DU21" i="8"/>
  <c r="DW21" i="8" s="1"/>
  <c r="DT21" i="8"/>
  <c r="DQ21" i="8"/>
  <c r="DV20" i="8"/>
  <c r="DU20" i="8"/>
  <c r="DW20" i="8" s="1"/>
  <c r="DT20" i="8"/>
  <c r="DQ20" i="8"/>
  <c r="DV19" i="8"/>
  <c r="DU19" i="8"/>
  <c r="DW19" i="8" s="1"/>
  <c r="DT19" i="8"/>
  <c r="DQ19" i="8"/>
  <c r="DV18" i="8"/>
  <c r="DU18" i="8"/>
  <c r="DW18" i="8" s="1"/>
  <c r="DT18" i="8"/>
  <c r="DQ18" i="8"/>
  <c r="DV17" i="8"/>
  <c r="DU17" i="8"/>
  <c r="DW17" i="8" s="1"/>
  <c r="DT17" i="8"/>
  <c r="DQ17" i="8"/>
  <c r="DV16" i="8"/>
  <c r="DU16" i="8"/>
  <c r="DW16" i="8" s="1"/>
  <c r="DT16" i="8"/>
  <c r="DQ16" i="8"/>
  <c r="DV15" i="8"/>
  <c r="DU15" i="8"/>
  <c r="DW15" i="8" s="1"/>
  <c r="DT15" i="8"/>
  <c r="DQ15" i="8"/>
  <c r="DV14" i="8"/>
  <c r="DU14" i="8"/>
  <c r="DW14" i="8" s="1"/>
  <c r="DT14" i="8"/>
  <c r="DQ14" i="8"/>
  <c r="DV13" i="8"/>
  <c r="DU13" i="8"/>
  <c r="DW13" i="8" s="1"/>
  <c r="DT13" i="8"/>
  <c r="DQ13" i="8"/>
  <c r="DV12" i="8"/>
  <c r="DU12" i="8"/>
  <c r="DW12" i="8" s="1"/>
  <c r="DT12" i="8"/>
  <c r="DQ12" i="8"/>
  <c r="DV11" i="8"/>
  <c r="DU11" i="8"/>
  <c r="DT11" i="8"/>
  <c r="DQ11" i="8"/>
  <c r="DV10" i="8"/>
  <c r="DV34" i="8" s="1"/>
  <c r="DU10" i="8"/>
  <c r="DW10" i="8" s="1"/>
  <c r="DT10" i="8"/>
  <c r="DT34" i="8" s="1"/>
  <c r="DQ10" i="8"/>
  <c r="DJ34" i="8"/>
  <c r="DI34" i="8"/>
  <c r="DG34" i="8"/>
  <c r="DF34" i="8"/>
  <c r="DM32" i="8"/>
  <c r="DL32" i="8"/>
  <c r="DN32" i="8" s="1"/>
  <c r="DK32" i="8"/>
  <c r="DH32" i="8"/>
  <c r="DM31" i="8"/>
  <c r="DL31" i="8"/>
  <c r="DN31" i="8" s="1"/>
  <c r="DK31" i="8"/>
  <c r="DH31" i="8"/>
  <c r="DM30" i="8"/>
  <c r="DL30" i="8"/>
  <c r="DN30" i="8" s="1"/>
  <c r="DK30" i="8"/>
  <c r="DH30" i="8"/>
  <c r="DM29" i="8"/>
  <c r="DL29" i="8"/>
  <c r="DN29" i="8" s="1"/>
  <c r="DK29" i="8"/>
  <c r="DH29" i="8"/>
  <c r="DM28" i="8"/>
  <c r="DL28" i="8"/>
  <c r="DN28" i="8" s="1"/>
  <c r="DK28" i="8"/>
  <c r="DH28" i="8"/>
  <c r="DM27" i="8"/>
  <c r="DL27" i="8"/>
  <c r="DN27" i="8" s="1"/>
  <c r="DK27" i="8"/>
  <c r="DH27" i="8"/>
  <c r="DM26" i="8"/>
  <c r="DL26" i="8"/>
  <c r="DN26" i="8" s="1"/>
  <c r="DK26" i="8"/>
  <c r="DH26" i="8"/>
  <c r="DM25" i="8"/>
  <c r="DL25" i="8"/>
  <c r="DN25" i="8" s="1"/>
  <c r="DK25" i="8"/>
  <c r="DH25" i="8"/>
  <c r="DM24" i="8"/>
  <c r="DL24" i="8"/>
  <c r="DN24" i="8" s="1"/>
  <c r="DK24" i="8"/>
  <c r="DH24" i="8"/>
  <c r="DM23" i="8"/>
  <c r="DL23" i="8"/>
  <c r="DN23" i="8" s="1"/>
  <c r="DK23" i="8"/>
  <c r="DH23" i="8"/>
  <c r="DM22" i="8"/>
  <c r="DL22" i="8"/>
  <c r="DN22" i="8" s="1"/>
  <c r="DK22" i="8"/>
  <c r="DH22" i="8"/>
  <c r="DM21" i="8"/>
  <c r="DL21" i="8"/>
  <c r="DN21" i="8" s="1"/>
  <c r="DK21" i="8"/>
  <c r="DH21" i="8"/>
  <c r="DM20" i="8"/>
  <c r="DL20" i="8"/>
  <c r="DN20" i="8" s="1"/>
  <c r="DK20" i="8"/>
  <c r="DH20" i="8"/>
  <c r="DM19" i="8"/>
  <c r="DL19" i="8"/>
  <c r="DN19" i="8" s="1"/>
  <c r="DK19" i="8"/>
  <c r="DH19" i="8"/>
  <c r="DM18" i="8"/>
  <c r="DL18" i="8"/>
  <c r="DN18" i="8" s="1"/>
  <c r="DK18" i="8"/>
  <c r="DH18" i="8"/>
  <c r="DM17" i="8"/>
  <c r="DL17" i="8"/>
  <c r="DN17" i="8" s="1"/>
  <c r="DK17" i="8"/>
  <c r="DH17" i="8"/>
  <c r="DM16" i="8"/>
  <c r="DL16" i="8"/>
  <c r="DN16" i="8" s="1"/>
  <c r="DK16" i="8"/>
  <c r="DH16" i="8"/>
  <c r="DM15" i="8"/>
  <c r="DL15" i="8"/>
  <c r="DN15" i="8" s="1"/>
  <c r="DK15" i="8"/>
  <c r="DH15" i="8"/>
  <c r="DM14" i="8"/>
  <c r="DL14" i="8"/>
  <c r="DN14" i="8" s="1"/>
  <c r="DK14" i="8"/>
  <c r="DH14" i="8"/>
  <c r="DM13" i="8"/>
  <c r="DL13" i="8"/>
  <c r="DN13" i="8" s="1"/>
  <c r="DK13" i="8"/>
  <c r="DH13" i="8"/>
  <c r="DM12" i="8"/>
  <c r="DL12" i="8"/>
  <c r="DN12" i="8" s="1"/>
  <c r="DK12" i="8"/>
  <c r="DH12" i="8"/>
  <c r="DM11" i="8"/>
  <c r="DL11" i="8"/>
  <c r="DK11" i="8"/>
  <c r="DH11" i="8"/>
  <c r="DM10" i="8"/>
  <c r="DM34" i="8" s="1"/>
  <c r="DL10" i="8"/>
  <c r="DN10" i="8" s="1"/>
  <c r="DK10" i="8"/>
  <c r="DK34" i="8" s="1"/>
  <c r="DH10" i="8"/>
  <c r="DA34" i="8"/>
  <c r="CZ34" i="8"/>
  <c r="CU34" i="8"/>
  <c r="CT34" i="8"/>
  <c r="DB32" i="8"/>
  <c r="CX32" i="8"/>
  <c r="DD32" i="8" s="1"/>
  <c r="CW32" i="8"/>
  <c r="DC32" i="8" s="1"/>
  <c r="CV32" i="8"/>
  <c r="DB31" i="8"/>
  <c r="CX31" i="8"/>
  <c r="DD31" i="8" s="1"/>
  <c r="CW31" i="8"/>
  <c r="DC31" i="8" s="1"/>
  <c r="CV31" i="8"/>
  <c r="DB30" i="8"/>
  <c r="CX30" i="8"/>
  <c r="DD30" i="8" s="1"/>
  <c r="CW30" i="8"/>
  <c r="DC30" i="8" s="1"/>
  <c r="CV30" i="8"/>
  <c r="DB29" i="8"/>
  <c r="CX29" i="8"/>
  <c r="DD29" i="8" s="1"/>
  <c r="CW29" i="8"/>
  <c r="DC29" i="8" s="1"/>
  <c r="CV29" i="8"/>
  <c r="DB28" i="8"/>
  <c r="CX28" i="8"/>
  <c r="DD28" i="8" s="1"/>
  <c r="CW28" i="8"/>
  <c r="DC28" i="8" s="1"/>
  <c r="CV28" i="8"/>
  <c r="DB27" i="8"/>
  <c r="CX27" i="8"/>
  <c r="DD27" i="8" s="1"/>
  <c r="CW27" i="8"/>
  <c r="DC27" i="8" s="1"/>
  <c r="CV27" i="8"/>
  <c r="DB26" i="8"/>
  <c r="CX26" i="8"/>
  <c r="DD26" i="8" s="1"/>
  <c r="CW26" i="8"/>
  <c r="DC26" i="8" s="1"/>
  <c r="CV26" i="8"/>
  <c r="DB25" i="8"/>
  <c r="CX25" i="8"/>
  <c r="DD25" i="8" s="1"/>
  <c r="CW25" i="8"/>
  <c r="DC25" i="8" s="1"/>
  <c r="CV25" i="8"/>
  <c r="DB24" i="8"/>
  <c r="CX24" i="8"/>
  <c r="DD24" i="8" s="1"/>
  <c r="CW24" i="8"/>
  <c r="DC24" i="8" s="1"/>
  <c r="CV24" i="8"/>
  <c r="DB23" i="8"/>
  <c r="CX23" i="8"/>
  <c r="DD23" i="8" s="1"/>
  <c r="CW23" i="8"/>
  <c r="DC23" i="8" s="1"/>
  <c r="CV23" i="8"/>
  <c r="DB22" i="8"/>
  <c r="CX22" i="8"/>
  <c r="DD22" i="8" s="1"/>
  <c r="CW22" i="8"/>
  <c r="DC22" i="8" s="1"/>
  <c r="CV22" i="8"/>
  <c r="DB21" i="8"/>
  <c r="CX21" i="8"/>
  <c r="DD21" i="8" s="1"/>
  <c r="CW21" i="8"/>
  <c r="DC21" i="8" s="1"/>
  <c r="CV21" i="8"/>
  <c r="DB20" i="8"/>
  <c r="CX20" i="8"/>
  <c r="DD20" i="8" s="1"/>
  <c r="CW20" i="8"/>
  <c r="DC20" i="8" s="1"/>
  <c r="CV20" i="8"/>
  <c r="DB19" i="8"/>
  <c r="CX19" i="8"/>
  <c r="DD19" i="8" s="1"/>
  <c r="CW19" i="8"/>
  <c r="DC19" i="8" s="1"/>
  <c r="CV19" i="8"/>
  <c r="DB18" i="8"/>
  <c r="CX18" i="8"/>
  <c r="DD18" i="8" s="1"/>
  <c r="CW18" i="8"/>
  <c r="DC18" i="8" s="1"/>
  <c r="CV18" i="8"/>
  <c r="DB17" i="8"/>
  <c r="CX17" i="8"/>
  <c r="DD17" i="8" s="1"/>
  <c r="CW17" i="8"/>
  <c r="DC17" i="8" s="1"/>
  <c r="CV17" i="8"/>
  <c r="DB16" i="8"/>
  <c r="CX16" i="8"/>
  <c r="DD16" i="8" s="1"/>
  <c r="CW16" i="8"/>
  <c r="DC16" i="8" s="1"/>
  <c r="CV16" i="8"/>
  <c r="DB15" i="8"/>
  <c r="CX15" i="8"/>
  <c r="DD15" i="8" s="1"/>
  <c r="CW15" i="8"/>
  <c r="CV15" i="8"/>
  <c r="DB14" i="8"/>
  <c r="CX14" i="8"/>
  <c r="DD14" i="8" s="1"/>
  <c r="CW14" i="8"/>
  <c r="DC14" i="8" s="1"/>
  <c r="CV14" i="8"/>
  <c r="DB13" i="8"/>
  <c r="CX13" i="8"/>
  <c r="DD13" i="8" s="1"/>
  <c r="CW13" i="8"/>
  <c r="DC13" i="8" s="1"/>
  <c r="CV13" i="8"/>
  <c r="DB12" i="8"/>
  <c r="CX12" i="8"/>
  <c r="DD12" i="8" s="1"/>
  <c r="CW12" i="8"/>
  <c r="DC12" i="8" s="1"/>
  <c r="CV12" i="8"/>
  <c r="DB11" i="8"/>
  <c r="CX11" i="8"/>
  <c r="DD11" i="8" s="1"/>
  <c r="CW11" i="8"/>
  <c r="DC11" i="8" s="1"/>
  <c r="CV11" i="8"/>
  <c r="DB10" i="8"/>
  <c r="DB34" i="8" s="1"/>
  <c r="CX10" i="8"/>
  <c r="CX34" i="8" s="1"/>
  <c r="CW10" i="8"/>
  <c r="CV10" i="8"/>
  <c r="CV34" i="8" s="1"/>
  <c r="CO34" i="8"/>
  <c r="CN34" i="8"/>
  <c r="CL34" i="8"/>
  <c r="CK34" i="8"/>
  <c r="CR32" i="8"/>
  <c r="CQ32" i="8"/>
  <c r="CS32" i="8" s="1"/>
  <c r="CP32" i="8"/>
  <c r="CM32" i="8"/>
  <c r="CR31" i="8"/>
  <c r="CQ31" i="8"/>
  <c r="CS31" i="8" s="1"/>
  <c r="CP31" i="8"/>
  <c r="CM31" i="8"/>
  <c r="CR30" i="8"/>
  <c r="CQ30" i="8"/>
  <c r="CS30" i="8" s="1"/>
  <c r="CP30" i="8"/>
  <c r="CM30" i="8"/>
  <c r="CR29" i="8"/>
  <c r="CQ29" i="8"/>
  <c r="CS29" i="8" s="1"/>
  <c r="CP29" i="8"/>
  <c r="CM29" i="8"/>
  <c r="CR28" i="8"/>
  <c r="CQ28" i="8"/>
  <c r="CS28" i="8" s="1"/>
  <c r="CP28" i="8"/>
  <c r="CM28" i="8"/>
  <c r="CR27" i="8"/>
  <c r="CQ27" i="8"/>
  <c r="CS27" i="8" s="1"/>
  <c r="CP27" i="8"/>
  <c r="CM27" i="8"/>
  <c r="CR26" i="8"/>
  <c r="CQ26" i="8"/>
  <c r="CS26" i="8" s="1"/>
  <c r="CP26" i="8"/>
  <c r="CM26" i="8"/>
  <c r="CR25" i="8"/>
  <c r="CQ25" i="8"/>
  <c r="CS25" i="8" s="1"/>
  <c r="CP25" i="8"/>
  <c r="CM25" i="8"/>
  <c r="CR24" i="8"/>
  <c r="CQ24" i="8"/>
  <c r="CS24" i="8" s="1"/>
  <c r="CP24" i="8"/>
  <c r="CM24" i="8"/>
  <c r="CR23" i="8"/>
  <c r="CQ23" i="8"/>
  <c r="CS23" i="8" s="1"/>
  <c r="CP23" i="8"/>
  <c r="CM23" i="8"/>
  <c r="CR22" i="8"/>
  <c r="CQ22" i="8"/>
  <c r="CS22" i="8" s="1"/>
  <c r="CP22" i="8"/>
  <c r="CM22" i="8"/>
  <c r="CR21" i="8"/>
  <c r="CQ21" i="8"/>
  <c r="CS21" i="8" s="1"/>
  <c r="CP21" i="8"/>
  <c r="CM21" i="8"/>
  <c r="CR20" i="8"/>
  <c r="CQ20" i="8"/>
  <c r="CS20" i="8" s="1"/>
  <c r="CP20" i="8"/>
  <c r="CM20" i="8"/>
  <c r="CR19" i="8"/>
  <c r="CQ19" i="8"/>
  <c r="CS19" i="8" s="1"/>
  <c r="CP19" i="8"/>
  <c r="CM19" i="8"/>
  <c r="CR18" i="8"/>
  <c r="CQ18" i="8"/>
  <c r="CS18" i="8" s="1"/>
  <c r="CP18" i="8"/>
  <c r="CM18" i="8"/>
  <c r="CR17" i="8"/>
  <c r="CQ17" i="8"/>
  <c r="CS17" i="8" s="1"/>
  <c r="CP17" i="8"/>
  <c r="CM17" i="8"/>
  <c r="CR16" i="8"/>
  <c r="CQ16" i="8"/>
  <c r="CS16" i="8" s="1"/>
  <c r="CP16" i="8"/>
  <c r="CM16" i="8"/>
  <c r="CR15" i="8"/>
  <c r="CQ15" i="8"/>
  <c r="CS15" i="8" s="1"/>
  <c r="CP15" i="8"/>
  <c r="CM15" i="8"/>
  <c r="CR14" i="8"/>
  <c r="CQ14" i="8"/>
  <c r="CS14" i="8" s="1"/>
  <c r="CP14" i="8"/>
  <c r="CM14" i="8"/>
  <c r="CR13" i="8"/>
  <c r="CQ13" i="8"/>
  <c r="CS13" i="8" s="1"/>
  <c r="CP13" i="8"/>
  <c r="CM13" i="8"/>
  <c r="CR12" i="8"/>
  <c r="CQ12" i="8"/>
  <c r="CS12" i="8" s="1"/>
  <c r="CP12" i="8"/>
  <c r="CM12" i="8"/>
  <c r="CR11" i="8"/>
  <c r="CQ11" i="8"/>
  <c r="CP11" i="8"/>
  <c r="CM11" i="8"/>
  <c r="CR10" i="8"/>
  <c r="CR34" i="8" s="1"/>
  <c r="CQ10" i="8"/>
  <c r="CS10" i="8" s="1"/>
  <c r="CP34" i="8"/>
  <c r="CF34" i="8"/>
  <c r="CE34" i="8"/>
  <c r="BZ34" i="8"/>
  <c r="BY34" i="8"/>
  <c r="CG32" i="8"/>
  <c r="CC32" i="8"/>
  <c r="CI32" i="8" s="1"/>
  <c r="CB32" i="8"/>
  <c r="CH32" i="8" s="1"/>
  <c r="CA32" i="8"/>
  <c r="CG31" i="8"/>
  <c r="CC31" i="8"/>
  <c r="CI31" i="8" s="1"/>
  <c r="CB31" i="8"/>
  <c r="CH31" i="8" s="1"/>
  <c r="CA31" i="8"/>
  <c r="CG30" i="8"/>
  <c r="CC30" i="8"/>
  <c r="CI30" i="8" s="1"/>
  <c r="CB30" i="8"/>
  <c r="CH30" i="8" s="1"/>
  <c r="CA30" i="8"/>
  <c r="CG29" i="8"/>
  <c r="CC29" i="8"/>
  <c r="CI29" i="8" s="1"/>
  <c r="CB29" i="8"/>
  <c r="CH29" i="8" s="1"/>
  <c r="CA29" i="8"/>
  <c r="CG28" i="8"/>
  <c r="CC28" i="8"/>
  <c r="CI28" i="8" s="1"/>
  <c r="CB28" i="8"/>
  <c r="CH28" i="8" s="1"/>
  <c r="CA28" i="8"/>
  <c r="CG27" i="8"/>
  <c r="CC27" i="8"/>
  <c r="CI27" i="8" s="1"/>
  <c r="CB27" i="8"/>
  <c r="CH27" i="8" s="1"/>
  <c r="CA27" i="8"/>
  <c r="CG26" i="8"/>
  <c r="CC26" i="8"/>
  <c r="CI26" i="8" s="1"/>
  <c r="CB26" i="8"/>
  <c r="CH26" i="8" s="1"/>
  <c r="CA26" i="8"/>
  <c r="CG25" i="8"/>
  <c r="CC25" i="8"/>
  <c r="CI25" i="8" s="1"/>
  <c r="CB25" i="8"/>
  <c r="CH25" i="8" s="1"/>
  <c r="CA25" i="8"/>
  <c r="CG24" i="8"/>
  <c r="CC24" i="8"/>
  <c r="CI24" i="8" s="1"/>
  <c r="CB24" i="8"/>
  <c r="CH24" i="8" s="1"/>
  <c r="CA24" i="8"/>
  <c r="CG23" i="8"/>
  <c r="CC23" i="8"/>
  <c r="CI23" i="8" s="1"/>
  <c r="CB23" i="8"/>
  <c r="CH23" i="8" s="1"/>
  <c r="CA23" i="8"/>
  <c r="CG22" i="8"/>
  <c r="CC22" i="8"/>
  <c r="CI22" i="8" s="1"/>
  <c r="CB22" i="8"/>
  <c r="CH22" i="8" s="1"/>
  <c r="CA22" i="8"/>
  <c r="CG21" i="8"/>
  <c r="CC21" i="8"/>
  <c r="CI21" i="8" s="1"/>
  <c r="CB21" i="8"/>
  <c r="CH21" i="8" s="1"/>
  <c r="CA21" i="8"/>
  <c r="CG20" i="8"/>
  <c r="CC20" i="8"/>
  <c r="CI20" i="8" s="1"/>
  <c r="CB20" i="8"/>
  <c r="CH20" i="8" s="1"/>
  <c r="CA20" i="8"/>
  <c r="CG19" i="8"/>
  <c r="CC19" i="8"/>
  <c r="CI19" i="8" s="1"/>
  <c r="CB19" i="8"/>
  <c r="CH19" i="8" s="1"/>
  <c r="CA19" i="8"/>
  <c r="CG18" i="8"/>
  <c r="CC18" i="8"/>
  <c r="CI18" i="8" s="1"/>
  <c r="CB18" i="8"/>
  <c r="CH18" i="8" s="1"/>
  <c r="CA18" i="8"/>
  <c r="CG17" i="8"/>
  <c r="CC17" i="8"/>
  <c r="CI17" i="8" s="1"/>
  <c r="CB17" i="8"/>
  <c r="CH17" i="8" s="1"/>
  <c r="CA17" i="8"/>
  <c r="CG16" i="8"/>
  <c r="CC16" i="8"/>
  <c r="CI16" i="8" s="1"/>
  <c r="CB16" i="8"/>
  <c r="CH16" i="8" s="1"/>
  <c r="CA16" i="8"/>
  <c r="CG15" i="8"/>
  <c r="CC15" i="8"/>
  <c r="CI15" i="8" s="1"/>
  <c r="CB15" i="8"/>
  <c r="CH15" i="8" s="1"/>
  <c r="CA15" i="8"/>
  <c r="CG14" i="8"/>
  <c r="CC14" i="8"/>
  <c r="CI14" i="8" s="1"/>
  <c r="CB14" i="8"/>
  <c r="CH14" i="8" s="1"/>
  <c r="CA14" i="8"/>
  <c r="CG13" i="8"/>
  <c r="CC13" i="8"/>
  <c r="CI13" i="8" s="1"/>
  <c r="CB13" i="8"/>
  <c r="CH13" i="8" s="1"/>
  <c r="CA13" i="8"/>
  <c r="CG12" i="8"/>
  <c r="CC12" i="8"/>
  <c r="CI12" i="8" s="1"/>
  <c r="CB12" i="8"/>
  <c r="CH12" i="8" s="1"/>
  <c r="CA12" i="8"/>
  <c r="CG11" i="8"/>
  <c r="CC11" i="8"/>
  <c r="CI11" i="8" s="1"/>
  <c r="CB11" i="8"/>
  <c r="CH11" i="8" s="1"/>
  <c r="CA11" i="8"/>
  <c r="CG10" i="8"/>
  <c r="CC10" i="8"/>
  <c r="CI10" i="8" s="1"/>
  <c r="CB10" i="8"/>
  <c r="BT34" i="8"/>
  <c r="BS34" i="8"/>
  <c r="BQ34" i="8"/>
  <c r="BP34" i="8"/>
  <c r="BW32" i="8"/>
  <c r="BV32" i="8"/>
  <c r="BX32" i="8" s="1"/>
  <c r="BU32" i="8"/>
  <c r="BR32" i="8"/>
  <c r="BW31" i="8"/>
  <c r="BV31" i="8"/>
  <c r="BX31" i="8" s="1"/>
  <c r="BU31" i="8"/>
  <c r="BR31" i="8"/>
  <c r="BW30" i="8"/>
  <c r="BV30" i="8"/>
  <c r="BX30" i="8" s="1"/>
  <c r="BU30" i="8"/>
  <c r="BR30" i="8"/>
  <c r="BW29" i="8"/>
  <c r="BV29" i="8"/>
  <c r="BX29" i="8" s="1"/>
  <c r="BU29" i="8"/>
  <c r="BR29" i="8"/>
  <c r="BW28" i="8"/>
  <c r="BV28" i="8"/>
  <c r="BX28" i="8" s="1"/>
  <c r="BU28" i="8"/>
  <c r="BR28" i="8"/>
  <c r="BW27" i="8"/>
  <c r="BV27" i="8"/>
  <c r="BX27" i="8" s="1"/>
  <c r="BU27" i="8"/>
  <c r="BR27" i="8"/>
  <c r="BW26" i="8"/>
  <c r="BV26" i="8"/>
  <c r="BX26" i="8" s="1"/>
  <c r="BU26" i="8"/>
  <c r="BR26" i="8"/>
  <c r="BW25" i="8"/>
  <c r="BV25" i="8"/>
  <c r="BX25" i="8" s="1"/>
  <c r="BU25" i="8"/>
  <c r="BR25" i="8"/>
  <c r="BW24" i="8"/>
  <c r="BV24" i="8"/>
  <c r="BX24" i="8" s="1"/>
  <c r="BU24" i="8"/>
  <c r="BR24" i="8"/>
  <c r="BW23" i="8"/>
  <c r="BV23" i="8"/>
  <c r="BX23" i="8" s="1"/>
  <c r="BU23" i="8"/>
  <c r="BR23" i="8"/>
  <c r="BW22" i="8"/>
  <c r="BV22" i="8"/>
  <c r="BX22" i="8" s="1"/>
  <c r="BU22" i="8"/>
  <c r="BR22" i="8"/>
  <c r="BW21" i="8"/>
  <c r="BV21" i="8"/>
  <c r="BX21" i="8" s="1"/>
  <c r="BU21" i="8"/>
  <c r="BR21" i="8"/>
  <c r="BW20" i="8"/>
  <c r="BV20" i="8"/>
  <c r="BX20" i="8" s="1"/>
  <c r="BU20" i="8"/>
  <c r="BR20" i="8"/>
  <c r="BW19" i="8"/>
  <c r="BV19" i="8"/>
  <c r="BX19" i="8" s="1"/>
  <c r="BU19" i="8"/>
  <c r="BR19" i="8"/>
  <c r="BW18" i="8"/>
  <c r="BV18" i="8"/>
  <c r="BX18" i="8" s="1"/>
  <c r="BU18" i="8"/>
  <c r="BR18" i="8"/>
  <c r="BW17" i="8"/>
  <c r="BV17" i="8"/>
  <c r="BX17" i="8" s="1"/>
  <c r="BU17" i="8"/>
  <c r="BR17" i="8"/>
  <c r="BW16" i="8"/>
  <c r="BV16" i="8"/>
  <c r="BX16" i="8" s="1"/>
  <c r="BU16" i="8"/>
  <c r="BR16" i="8"/>
  <c r="BW15" i="8"/>
  <c r="BV15" i="8"/>
  <c r="BX15" i="8" s="1"/>
  <c r="BU15" i="8"/>
  <c r="BR15" i="8"/>
  <c r="BW14" i="8"/>
  <c r="BV14" i="8"/>
  <c r="BX14" i="8" s="1"/>
  <c r="BU14" i="8"/>
  <c r="BR14" i="8"/>
  <c r="BW13" i="8"/>
  <c r="BV13" i="8"/>
  <c r="BX13" i="8" s="1"/>
  <c r="BU13" i="8"/>
  <c r="BR13" i="8"/>
  <c r="BW12" i="8"/>
  <c r="BV12" i="8"/>
  <c r="BX12" i="8" s="1"/>
  <c r="BU12" i="8"/>
  <c r="BR12" i="8"/>
  <c r="BW11" i="8"/>
  <c r="BV11" i="8"/>
  <c r="BX11" i="8" s="1"/>
  <c r="BU11" i="8"/>
  <c r="BR11" i="8"/>
  <c r="BW34" i="8"/>
  <c r="BV34" i="8"/>
  <c r="BU34" i="8"/>
  <c r="BR34" i="8"/>
  <c r="AP34" i="8"/>
  <c r="AO34" i="8"/>
  <c r="AJ34" i="8"/>
  <c r="AI34" i="8"/>
  <c r="AS32" i="8"/>
  <c r="AR32" i="8"/>
  <c r="AQ32" i="8"/>
  <c r="AN32" i="8"/>
  <c r="AK32" i="8"/>
  <c r="BM31" i="8"/>
  <c r="AS31" i="8"/>
  <c r="AR31" i="8"/>
  <c r="AQ31" i="8"/>
  <c r="AN31" i="8"/>
  <c r="AK31" i="8"/>
  <c r="AR30" i="8"/>
  <c r="AQ30" i="8"/>
  <c r="AN30" i="8"/>
  <c r="AM30" i="8"/>
  <c r="AS30" i="8" s="1"/>
  <c r="AK30" i="8"/>
  <c r="BM29" i="8"/>
  <c r="AR29" i="8"/>
  <c r="AQ29" i="8"/>
  <c r="AN29" i="8"/>
  <c r="AM29" i="8"/>
  <c r="AS29" i="8" s="1"/>
  <c r="AK29" i="8"/>
  <c r="BM28" i="8"/>
  <c r="AR28" i="8"/>
  <c r="AQ28" i="8"/>
  <c r="AN28" i="8"/>
  <c r="AM28" i="8"/>
  <c r="AS28" i="8" s="1"/>
  <c r="AK28" i="8"/>
  <c r="BM27" i="8"/>
  <c r="AR27" i="8"/>
  <c r="AQ27" i="8"/>
  <c r="AN27" i="8"/>
  <c r="AM27" i="8"/>
  <c r="AS27" i="8" s="1"/>
  <c r="AK27" i="8"/>
  <c r="AR26" i="8"/>
  <c r="AQ26" i="8"/>
  <c r="AM26" i="8"/>
  <c r="AS26" i="8" s="1"/>
  <c r="AK26" i="8"/>
  <c r="BM25" i="8"/>
  <c r="AR25" i="8"/>
  <c r="AQ25" i="8"/>
  <c r="AM25" i="8"/>
  <c r="AS25" i="8" s="1"/>
  <c r="AK25" i="8"/>
  <c r="BM24" i="8"/>
  <c r="AR24" i="8"/>
  <c r="AQ24" i="8"/>
  <c r="AM24" i="8"/>
  <c r="AS24" i="8" s="1"/>
  <c r="AK24" i="8"/>
  <c r="BM23" i="8"/>
  <c r="AR23" i="8"/>
  <c r="AQ23" i="8"/>
  <c r="AM23" i="8"/>
  <c r="AS23" i="8" s="1"/>
  <c r="AK23" i="8"/>
  <c r="AR22" i="8"/>
  <c r="AQ22" i="8"/>
  <c r="AN22" i="8"/>
  <c r="AM22" i="8"/>
  <c r="AS22" i="8" s="1"/>
  <c r="AK22" i="8"/>
  <c r="BM21" i="8"/>
  <c r="AR21" i="8"/>
  <c r="AQ21" i="8"/>
  <c r="AN21" i="8"/>
  <c r="AM21" i="8"/>
  <c r="AS21" i="8" s="1"/>
  <c r="AK21" i="8"/>
  <c r="BM20" i="8"/>
  <c r="AR20" i="8"/>
  <c r="AQ20" i="8"/>
  <c r="AN20" i="8"/>
  <c r="AM20" i="8"/>
  <c r="AS20" i="8" s="1"/>
  <c r="AK20" i="8"/>
  <c r="BM19" i="8"/>
  <c r="AR19" i="8"/>
  <c r="AQ19" i="8"/>
  <c r="AN19" i="8"/>
  <c r="AM19" i="8"/>
  <c r="AS19" i="8" s="1"/>
  <c r="AK19" i="8"/>
  <c r="AR18" i="8"/>
  <c r="AQ18" i="8"/>
  <c r="AM18" i="8"/>
  <c r="AS18" i="8" s="1"/>
  <c r="AK18" i="8"/>
  <c r="AQ17" i="8"/>
  <c r="AM17" i="8"/>
  <c r="AL17" i="8"/>
  <c r="AL34" i="8" s="1"/>
  <c r="AK17" i="8"/>
  <c r="BM16" i="8"/>
  <c r="AR16" i="8"/>
  <c r="AQ16" i="8"/>
  <c r="AM16" i="8"/>
  <c r="AS16" i="8" s="1"/>
  <c r="AK16" i="8"/>
  <c r="BM15" i="8"/>
  <c r="AR15" i="8"/>
  <c r="AQ15" i="8"/>
  <c r="AM15" i="8"/>
  <c r="AS15" i="8" s="1"/>
  <c r="AK15" i="8"/>
  <c r="AR14" i="8"/>
  <c r="AQ14" i="8"/>
  <c r="AM14" i="8"/>
  <c r="AS14" i="8" s="1"/>
  <c r="AK14" i="8"/>
  <c r="BM13" i="8"/>
  <c r="AR13" i="8"/>
  <c r="AQ13" i="8"/>
  <c r="AM13" i="8"/>
  <c r="AS13" i="8" s="1"/>
  <c r="AK13" i="8"/>
  <c r="BM12" i="8"/>
  <c r="AR12" i="8"/>
  <c r="AQ12" i="8"/>
  <c r="AM12" i="8"/>
  <c r="AS12" i="8" s="1"/>
  <c r="AK12" i="8"/>
  <c r="BM11" i="8"/>
  <c r="AR11" i="8"/>
  <c r="AQ11" i="8"/>
  <c r="AM11" i="8"/>
  <c r="AS11" i="8" s="1"/>
  <c r="AK11" i="8"/>
  <c r="AM10" i="8"/>
  <c r="AN10" i="8" s="1"/>
  <c r="AA34" i="8"/>
  <c r="Z34" i="8"/>
  <c r="X34" i="8"/>
  <c r="W34" i="8"/>
  <c r="AD32" i="8"/>
  <c r="AC32" i="8"/>
  <c r="AB32" i="8"/>
  <c r="Y32" i="8"/>
  <c r="AD31" i="8"/>
  <c r="AC31" i="8"/>
  <c r="AB31" i="8"/>
  <c r="Y31" i="8"/>
  <c r="AD30" i="8"/>
  <c r="AC30" i="8"/>
  <c r="AB30" i="8"/>
  <c r="Y30" i="8"/>
  <c r="AD29" i="8"/>
  <c r="AC29" i="8"/>
  <c r="AB29" i="8"/>
  <c r="Y29" i="8"/>
  <c r="AD28" i="8"/>
  <c r="AC28" i="8"/>
  <c r="AB28" i="8"/>
  <c r="Y28" i="8"/>
  <c r="AD27" i="8"/>
  <c r="AC27" i="8"/>
  <c r="AB27" i="8"/>
  <c r="Y27" i="8"/>
  <c r="AD26" i="8"/>
  <c r="AC26" i="8"/>
  <c r="AB26" i="8"/>
  <c r="Y26" i="8"/>
  <c r="AD25" i="8"/>
  <c r="AC25" i="8"/>
  <c r="AB25" i="8"/>
  <c r="Y25" i="8"/>
  <c r="AD24" i="8"/>
  <c r="AC24" i="8"/>
  <c r="AB24" i="8"/>
  <c r="Y24" i="8"/>
  <c r="AD23" i="8"/>
  <c r="AC23" i="8"/>
  <c r="AB23" i="8"/>
  <c r="Y23" i="8"/>
  <c r="AD22" i="8"/>
  <c r="AC22" i="8"/>
  <c r="AB22" i="8"/>
  <c r="Y22" i="8"/>
  <c r="AD21" i="8"/>
  <c r="AC21" i="8"/>
  <c r="AB21" i="8"/>
  <c r="Y21" i="8"/>
  <c r="AD20" i="8"/>
  <c r="AC20" i="8"/>
  <c r="AB20" i="8"/>
  <c r="Y20" i="8"/>
  <c r="AD19" i="8"/>
  <c r="AC19" i="8"/>
  <c r="AB19" i="8"/>
  <c r="Y19" i="8"/>
  <c r="AD18" i="8"/>
  <c r="AC18" i="8"/>
  <c r="AB18" i="8"/>
  <c r="Y18" i="8"/>
  <c r="AD17" i="8"/>
  <c r="AC17" i="8"/>
  <c r="AB17" i="8"/>
  <c r="Y17" i="8"/>
  <c r="AD16" i="8"/>
  <c r="AC16" i="8"/>
  <c r="AB16" i="8"/>
  <c r="Y16" i="8"/>
  <c r="AD15" i="8"/>
  <c r="AC15" i="8"/>
  <c r="AB15" i="8"/>
  <c r="Y15" i="8"/>
  <c r="AD14" i="8"/>
  <c r="AC14" i="8"/>
  <c r="AB14" i="8"/>
  <c r="Y14" i="8"/>
  <c r="AD13" i="8"/>
  <c r="AC13" i="8"/>
  <c r="AB13" i="8"/>
  <c r="Y13" i="8"/>
  <c r="AD12" i="8"/>
  <c r="AC12" i="8"/>
  <c r="AB12" i="8"/>
  <c r="Y12" i="8"/>
  <c r="AD11" i="8"/>
  <c r="AC11" i="8"/>
  <c r="AC34" i="8" s="1"/>
  <c r="AB11" i="8"/>
  <c r="Y11" i="8"/>
  <c r="AK34" i="8" l="1"/>
  <c r="CG34" i="8"/>
  <c r="EF30" i="8"/>
  <c r="EE34" i="8"/>
  <c r="EF13" i="8"/>
  <c r="EF15" i="8"/>
  <c r="EF17" i="8"/>
  <c r="EF19" i="8"/>
  <c r="EF21" i="8"/>
  <c r="EF23" i="8"/>
  <c r="EF25" i="8"/>
  <c r="EF27" i="8"/>
  <c r="EF31" i="8"/>
  <c r="EF29" i="8"/>
  <c r="EF10" i="8"/>
  <c r="EF12" i="8"/>
  <c r="EF14" i="8"/>
  <c r="EF16" i="8"/>
  <c r="EF18" i="8"/>
  <c r="EF20" i="8"/>
  <c r="EF22" i="8"/>
  <c r="EF24" i="8"/>
  <c r="EF26" i="8"/>
  <c r="EF28" i="8"/>
  <c r="CB34" i="8"/>
  <c r="CD10" i="8"/>
  <c r="AB34" i="8"/>
  <c r="AD34" i="8"/>
  <c r="AS10" i="8"/>
  <c r="BI10" i="8"/>
  <c r="BN10" i="8"/>
  <c r="BO10" i="8" s="1"/>
  <c r="AN11" i="8"/>
  <c r="AN12" i="8"/>
  <c r="AN13" i="8"/>
  <c r="AN14" i="8"/>
  <c r="AE10" i="8"/>
  <c r="BC11" i="8"/>
  <c r="BC34" i="8" s="1"/>
  <c r="BC12" i="8"/>
  <c r="BC13" i="8"/>
  <c r="BC14" i="8"/>
  <c r="BC15" i="8"/>
  <c r="BC16" i="8"/>
  <c r="BC17" i="8"/>
  <c r="BC18" i="8"/>
  <c r="BC19" i="8"/>
  <c r="BC20" i="8"/>
  <c r="BC21" i="8"/>
  <c r="BC22" i="8"/>
  <c r="BC23" i="8"/>
  <c r="BC24" i="8"/>
  <c r="BC25" i="8"/>
  <c r="BC26" i="8"/>
  <c r="BC27" i="8"/>
  <c r="BC28" i="8"/>
  <c r="BC29" i="8"/>
  <c r="BC30" i="8"/>
  <c r="BC31" i="8"/>
  <c r="BC32" i="8"/>
  <c r="AQ34" i="8"/>
  <c r="CM34" i="8"/>
  <c r="CQ34" i="8"/>
  <c r="DH34" i="8"/>
  <c r="DL34" i="8"/>
  <c r="DQ34" i="8"/>
  <c r="DU34" i="8"/>
  <c r="DZ34" i="8"/>
  <c r="ED34" i="8"/>
  <c r="AN15" i="8"/>
  <c r="AN16" i="8"/>
  <c r="AM34" i="8"/>
  <c r="AN18" i="8"/>
  <c r="AN23" i="8"/>
  <c r="AN24" i="8"/>
  <c r="AN25" i="8"/>
  <c r="AN26" i="8"/>
  <c r="DE11" i="8"/>
  <c r="DE12" i="8"/>
  <c r="DE13" i="8"/>
  <c r="DE14" i="8"/>
  <c r="DE16" i="8"/>
  <c r="DE17" i="8"/>
  <c r="DE18" i="8"/>
  <c r="DE19" i="8"/>
  <c r="DE20" i="8"/>
  <c r="DE21" i="8"/>
  <c r="DE22" i="8"/>
  <c r="DE23" i="8"/>
  <c r="DE24" i="8"/>
  <c r="DE25" i="8"/>
  <c r="DE26" i="8"/>
  <c r="DE27" i="8"/>
  <c r="DE28" i="8"/>
  <c r="DE29" i="8"/>
  <c r="DE30" i="8"/>
  <c r="DE31" i="8"/>
  <c r="DE32" i="8"/>
  <c r="BF34" i="8"/>
  <c r="AZ34" i="8"/>
  <c r="BB34" i="8"/>
  <c r="AT31" i="8"/>
  <c r="AT32" i="8"/>
  <c r="AT14" i="8"/>
  <c r="AT18" i="8"/>
  <c r="AT26" i="8"/>
  <c r="AT11" i="8"/>
  <c r="AT22" i="8"/>
  <c r="AT25" i="8"/>
  <c r="AT15" i="8"/>
  <c r="AT21" i="8"/>
  <c r="AT29" i="8"/>
  <c r="BI34" i="8"/>
  <c r="BH34" i="8"/>
  <c r="BN13" i="8"/>
  <c r="BL13" i="8"/>
  <c r="BN15" i="8"/>
  <c r="BL15" i="8"/>
  <c r="BN17" i="8"/>
  <c r="BL17" i="8"/>
  <c r="BN18" i="8"/>
  <c r="BL18" i="8"/>
  <c r="BN22" i="8"/>
  <c r="BL22" i="8"/>
  <c r="BN26" i="8"/>
  <c r="BL26" i="8"/>
  <c r="BN30" i="8"/>
  <c r="BL30" i="8"/>
  <c r="BN31" i="8"/>
  <c r="BO31" i="8" s="1"/>
  <c r="BL31" i="8"/>
  <c r="BN32" i="8"/>
  <c r="BL32" i="8"/>
  <c r="BL12" i="8"/>
  <c r="BL16" i="8"/>
  <c r="BN20" i="8"/>
  <c r="BL20" i="8"/>
  <c r="BN24" i="8"/>
  <c r="BL24" i="8"/>
  <c r="BN28" i="8"/>
  <c r="BL28" i="8"/>
  <c r="AT19" i="8"/>
  <c r="AT20" i="8"/>
  <c r="AT23" i="8"/>
  <c r="AT24" i="8"/>
  <c r="AT27" i="8"/>
  <c r="AT28" i="8"/>
  <c r="AT12" i="8"/>
  <c r="AT13" i="8"/>
  <c r="AT16" i="8"/>
  <c r="AT30" i="8"/>
  <c r="EF11" i="8"/>
  <c r="DW11" i="8"/>
  <c r="DW34" i="8" s="1"/>
  <c r="DN11" i="8"/>
  <c r="DN34" i="8" s="1"/>
  <c r="CY11" i="8"/>
  <c r="CY13" i="8"/>
  <c r="DC15" i="8"/>
  <c r="DE15" i="8" s="1"/>
  <c r="CY15" i="8"/>
  <c r="CW34" i="8"/>
  <c r="CY10" i="8"/>
  <c r="DC10" i="8"/>
  <c r="CY12" i="8"/>
  <c r="CY14" i="8"/>
  <c r="CY16" i="8"/>
  <c r="CY17" i="8"/>
  <c r="CY18" i="8"/>
  <c r="CY19" i="8"/>
  <c r="CY20" i="8"/>
  <c r="CY21" i="8"/>
  <c r="CY22" i="8"/>
  <c r="CY23" i="8"/>
  <c r="CY24" i="8"/>
  <c r="CY25" i="8"/>
  <c r="CY26" i="8"/>
  <c r="CY27" i="8"/>
  <c r="CY28" i="8"/>
  <c r="CY29" i="8"/>
  <c r="CY30" i="8"/>
  <c r="CY31" i="8"/>
  <c r="CY32" i="8"/>
  <c r="DD10" i="8"/>
  <c r="DD34" i="8" s="1"/>
  <c r="CS11" i="8"/>
  <c r="CS34" i="8" s="1"/>
  <c r="CJ12" i="8"/>
  <c r="CJ14" i="8"/>
  <c r="CJ16" i="8"/>
  <c r="CJ18" i="8"/>
  <c r="CJ20" i="8"/>
  <c r="CJ22" i="8"/>
  <c r="CJ24" i="8"/>
  <c r="CA34" i="8"/>
  <c r="CC34" i="8"/>
  <c r="CI34" i="8"/>
  <c r="CJ11" i="8"/>
  <c r="CJ13" i="8"/>
  <c r="CJ15" i="8"/>
  <c r="CJ17" i="8"/>
  <c r="CJ19" i="8"/>
  <c r="CJ21" i="8"/>
  <c r="CJ23" i="8"/>
  <c r="CJ25" i="8"/>
  <c r="CJ26" i="8"/>
  <c r="CJ27" i="8"/>
  <c r="CJ28" i="8"/>
  <c r="CJ29" i="8"/>
  <c r="CJ30" i="8"/>
  <c r="CJ31" i="8"/>
  <c r="CJ32" i="8"/>
  <c r="CH10" i="8"/>
  <c r="CD11" i="8"/>
  <c r="CD12" i="8"/>
  <c r="CD13" i="8"/>
  <c r="CD14" i="8"/>
  <c r="CD15" i="8"/>
  <c r="CD16" i="8"/>
  <c r="CD17" i="8"/>
  <c r="CD18" i="8"/>
  <c r="CD19" i="8"/>
  <c r="CD20" i="8"/>
  <c r="CD21" i="8"/>
  <c r="CD22" i="8"/>
  <c r="CD23" i="8"/>
  <c r="CD24" i="8"/>
  <c r="CD25" i="8"/>
  <c r="CD26" i="8"/>
  <c r="CD27" i="8"/>
  <c r="CD28" i="8"/>
  <c r="CD29" i="8"/>
  <c r="CD30" i="8"/>
  <c r="CD31" i="8"/>
  <c r="CD32" i="8"/>
  <c r="BX34" i="8"/>
  <c r="AT10" i="8"/>
  <c r="AS17" i="8"/>
  <c r="BN12" i="8"/>
  <c r="BO12" i="8" s="1"/>
  <c r="BO13" i="8"/>
  <c r="BN14" i="8"/>
  <c r="BO14" i="8" s="1"/>
  <c r="BO15" i="8"/>
  <c r="BN16" i="8"/>
  <c r="BO16" i="8" s="1"/>
  <c r="BO18" i="8"/>
  <c r="BN19" i="8"/>
  <c r="BO19" i="8" s="1"/>
  <c r="BO20" i="8"/>
  <c r="BN21" i="8"/>
  <c r="BO21" i="8" s="1"/>
  <c r="BO22" i="8"/>
  <c r="BN23" i="8"/>
  <c r="BO23" i="8" s="1"/>
  <c r="BO24" i="8"/>
  <c r="BN25" i="8"/>
  <c r="BO25" i="8" s="1"/>
  <c r="BO26" i="8"/>
  <c r="BN27" i="8"/>
  <c r="BO27" i="8" s="1"/>
  <c r="BO28" i="8"/>
  <c r="BN29" i="8"/>
  <c r="BO29" i="8" s="1"/>
  <c r="BO30" i="8"/>
  <c r="BO32" i="8"/>
  <c r="AN17" i="8"/>
  <c r="AR17" i="8"/>
  <c r="AT17" i="8" s="1"/>
  <c r="BM17" i="8"/>
  <c r="AE11" i="8"/>
  <c r="AE12" i="8"/>
  <c r="AE13" i="8"/>
  <c r="AE14" i="8"/>
  <c r="AE15" i="8"/>
  <c r="AE16" i="8"/>
  <c r="AE17" i="8"/>
  <c r="AE18" i="8"/>
  <c r="AE19" i="8"/>
  <c r="AE20" i="8"/>
  <c r="AE21" i="8"/>
  <c r="AE22" i="8"/>
  <c r="AE23" i="8"/>
  <c r="AE24" i="8"/>
  <c r="AE25" i="8"/>
  <c r="AE26" i="8"/>
  <c r="AE27" i="8"/>
  <c r="AE28" i="8"/>
  <c r="AE29" i="8"/>
  <c r="AE30" i="8"/>
  <c r="AE31" i="8"/>
  <c r="AE32" i="8"/>
  <c r="AS34" i="8" l="1"/>
  <c r="EF34" i="8"/>
  <c r="BO17" i="8"/>
  <c r="BO34" i="8" s="1"/>
  <c r="AN34" i="8"/>
  <c r="AE34" i="8"/>
  <c r="BN11" i="8"/>
  <c r="BO11" i="8" s="1"/>
  <c r="BL11" i="8"/>
  <c r="BL34" i="8" s="1"/>
  <c r="DC34" i="8"/>
  <c r="DE10" i="8"/>
  <c r="DE34" i="8" s="1"/>
  <c r="CY34" i="8"/>
  <c r="CD34" i="8"/>
  <c r="CH34" i="8"/>
  <c r="CJ10" i="8"/>
  <c r="CJ34" i="8" s="1"/>
  <c r="AT34" i="8"/>
  <c r="BN34" i="8"/>
  <c r="AR34" i="8"/>
  <c r="BM34" i="8"/>
  <c r="J10" i="8" l="1"/>
  <c r="K10" i="8"/>
  <c r="L10" i="8"/>
  <c r="S10" i="8"/>
  <c r="J11" i="8"/>
  <c r="K11" i="8"/>
  <c r="L11" i="8"/>
  <c r="N11" i="8"/>
  <c r="S11" i="8"/>
  <c r="T11" i="8"/>
  <c r="J12" i="8"/>
  <c r="K12" i="8"/>
  <c r="L12" i="8"/>
  <c r="S12" i="8"/>
  <c r="J13" i="8"/>
  <c r="K13" i="8"/>
  <c r="L13" i="8"/>
  <c r="N13" i="8"/>
  <c r="S13" i="8"/>
  <c r="T13" i="8"/>
  <c r="J14" i="8"/>
  <c r="K14" i="8"/>
  <c r="L14" i="8"/>
  <c r="S14" i="8"/>
  <c r="J15" i="8"/>
  <c r="K15" i="8"/>
  <c r="L15" i="8"/>
  <c r="N15" i="8"/>
  <c r="S15" i="8"/>
  <c r="T15" i="8"/>
  <c r="J16" i="8"/>
  <c r="K16" i="8"/>
  <c r="L16" i="8"/>
  <c r="S16" i="8"/>
  <c r="J17" i="8"/>
  <c r="K17" i="8"/>
  <c r="L17" i="8"/>
  <c r="N17" i="8"/>
  <c r="S17" i="8"/>
  <c r="T17" i="8"/>
  <c r="J18" i="8"/>
  <c r="K18" i="8"/>
  <c r="L18" i="8"/>
  <c r="S18" i="8"/>
  <c r="J19" i="8"/>
  <c r="K19" i="8"/>
  <c r="L19" i="8"/>
  <c r="N19" i="8"/>
  <c r="S19" i="8"/>
  <c r="T19" i="8"/>
  <c r="J20" i="8"/>
  <c r="K20" i="8"/>
  <c r="L20" i="8"/>
  <c r="S20" i="8"/>
  <c r="J21" i="8"/>
  <c r="K21" i="8"/>
  <c r="L21" i="8"/>
  <c r="N21" i="8"/>
  <c r="S21" i="8"/>
  <c r="T21" i="8"/>
  <c r="J22" i="8"/>
  <c r="K22" i="8"/>
  <c r="L22" i="8"/>
  <c r="S22" i="8"/>
  <c r="J23" i="8"/>
  <c r="K23" i="8"/>
  <c r="L23" i="8"/>
  <c r="N23" i="8"/>
  <c r="S23" i="8"/>
  <c r="J24" i="8"/>
  <c r="K24" i="8"/>
  <c r="L24" i="8"/>
  <c r="S24" i="8"/>
  <c r="J25" i="8"/>
  <c r="K25" i="8"/>
  <c r="L25" i="8"/>
  <c r="N25" i="8"/>
  <c r="S25" i="8"/>
  <c r="T25" i="8"/>
  <c r="J26" i="8"/>
  <c r="K26" i="8"/>
  <c r="L26" i="8"/>
  <c r="S26" i="8"/>
  <c r="J27" i="8"/>
  <c r="K27" i="8"/>
  <c r="L27" i="8"/>
  <c r="N27" i="8"/>
  <c r="S27" i="8"/>
  <c r="J28" i="8"/>
  <c r="K28" i="8"/>
  <c r="L28" i="8"/>
  <c r="S28" i="8"/>
  <c r="J29" i="8"/>
  <c r="K29" i="8"/>
  <c r="L29" i="8"/>
  <c r="N29" i="8"/>
  <c r="S29" i="8"/>
  <c r="T29" i="8"/>
  <c r="J30" i="8"/>
  <c r="K30" i="8"/>
  <c r="L30" i="8"/>
  <c r="S30" i="8"/>
  <c r="EG25" i="8" l="1"/>
  <c r="EG24" i="8"/>
  <c r="EH22" i="8"/>
  <c r="EH20" i="8"/>
  <c r="EH14" i="8"/>
  <c r="EH12" i="8"/>
  <c r="EG29" i="8"/>
  <c r="EH27" i="8"/>
  <c r="EG21" i="8"/>
  <c r="EG19" i="8"/>
  <c r="EG17" i="8"/>
  <c r="EG15" i="8"/>
  <c r="EG13" i="8"/>
  <c r="EG11" i="8"/>
  <c r="N26" i="8"/>
  <c r="T26" i="8" s="1"/>
  <c r="EG26" i="8" s="1"/>
  <c r="N24" i="8"/>
  <c r="O16" i="8"/>
  <c r="U16" i="8" s="1"/>
  <c r="EH16" i="8" s="1"/>
  <c r="O12" i="8"/>
  <c r="U12" i="8" s="1"/>
  <c r="O10" i="8"/>
  <c r="U10" i="8" s="1"/>
  <c r="EH10" i="8" s="1"/>
  <c r="N30" i="8"/>
  <c r="T30" i="8" s="1"/>
  <c r="EG30" i="8" s="1"/>
  <c r="N28" i="8"/>
  <c r="T28" i="8" s="1"/>
  <c r="EG28" i="8" s="1"/>
  <c r="O26" i="8"/>
  <c r="U26" i="8" s="1"/>
  <c r="EH26" i="8" s="1"/>
  <c r="O24" i="8"/>
  <c r="U24" i="8" s="1"/>
  <c r="EH24" i="8" s="1"/>
  <c r="N22" i="8"/>
  <c r="T22" i="8" s="1"/>
  <c r="EG22" i="8" s="1"/>
  <c r="N20" i="8"/>
  <c r="T20" i="8" s="1"/>
  <c r="EG20" i="8" s="1"/>
  <c r="N18" i="8"/>
  <c r="T18" i="8" s="1"/>
  <c r="EG18" i="8" s="1"/>
  <c r="N16" i="8"/>
  <c r="P16" i="8" s="1"/>
  <c r="N14" i="8"/>
  <c r="N12" i="8"/>
  <c r="P12" i="8" s="1"/>
  <c r="N10" i="8"/>
  <c r="M14" i="8"/>
  <c r="O14" i="8"/>
  <c r="U14" i="8" s="1"/>
  <c r="M30" i="8"/>
  <c r="M28" i="8"/>
  <c r="M22" i="8"/>
  <c r="M21" i="8"/>
  <c r="M20" i="8"/>
  <c r="M19" i="8"/>
  <c r="M18" i="8"/>
  <c r="M24" i="8"/>
  <c r="M13" i="8"/>
  <c r="M12" i="8"/>
  <c r="M11" i="8"/>
  <c r="M10" i="8"/>
  <c r="O30" i="8"/>
  <c r="U30" i="8" s="1"/>
  <c r="EH30" i="8" s="1"/>
  <c r="O22" i="8"/>
  <c r="U22" i="8" s="1"/>
  <c r="O28" i="8"/>
  <c r="U28" i="8" s="1"/>
  <c r="EH28" i="8" s="1"/>
  <c r="O20" i="8"/>
  <c r="U20" i="8" s="1"/>
  <c r="O18" i="8"/>
  <c r="U18" i="8" s="1"/>
  <c r="EH18" i="8" s="1"/>
  <c r="M26" i="8"/>
  <c r="M17" i="8"/>
  <c r="M16" i="8"/>
  <c r="M15" i="8"/>
  <c r="M29" i="8"/>
  <c r="O29" i="8"/>
  <c r="M25" i="8"/>
  <c r="O25" i="8"/>
  <c r="T24" i="8"/>
  <c r="T14" i="8"/>
  <c r="EG14" i="8" s="1"/>
  <c r="T10" i="8"/>
  <c r="V10" i="8" s="1"/>
  <c r="T27" i="8"/>
  <c r="EG27" i="8" s="1"/>
  <c r="M27" i="8"/>
  <c r="O27" i="8"/>
  <c r="U27" i="8" s="1"/>
  <c r="P26" i="8"/>
  <c r="T23" i="8"/>
  <c r="EG23" i="8" s="1"/>
  <c r="M23" i="8"/>
  <c r="O23" i="8"/>
  <c r="U23" i="8" s="1"/>
  <c r="EH23" i="8" s="1"/>
  <c r="O21" i="8"/>
  <c r="O19" i="8"/>
  <c r="O17" i="8"/>
  <c r="O15" i="8"/>
  <c r="O13" i="8"/>
  <c r="O11" i="8"/>
  <c r="G31" i="8"/>
  <c r="T16" i="8" l="1"/>
  <c r="P10" i="8"/>
  <c r="V24" i="8"/>
  <c r="P14" i="8"/>
  <c r="EG10" i="8"/>
  <c r="T12" i="8"/>
  <c r="V18" i="8"/>
  <c r="P24" i="8"/>
  <c r="V26" i="8"/>
  <c r="V30" i="8"/>
  <c r="V28" i="8"/>
  <c r="V14" i="8"/>
  <c r="P20" i="8"/>
  <c r="P22" i="8"/>
  <c r="P30" i="8"/>
  <c r="P18" i="8"/>
  <c r="P28" i="8"/>
  <c r="V22" i="8"/>
  <c r="V20" i="8"/>
  <c r="U13" i="8"/>
  <c r="EH13" i="8" s="1"/>
  <c r="P13" i="8"/>
  <c r="U17" i="8"/>
  <c r="EH17" i="8" s="1"/>
  <c r="P17" i="8"/>
  <c r="U21" i="8"/>
  <c r="EH21" i="8" s="1"/>
  <c r="P21" i="8"/>
  <c r="V27" i="8"/>
  <c r="P27" i="8"/>
  <c r="U11" i="8"/>
  <c r="EH11" i="8" s="1"/>
  <c r="P11" i="8"/>
  <c r="U15" i="8"/>
  <c r="EH15" i="8" s="1"/>
  <c r="P15" i="8"/>
  <c r="U19" i="8"/>
  <c r="EH19" i="8" s="1"/>
  <c r="P19" i="8"/>
  <c r="V23" i="8"/>
  <c r="U25" i="8"/>
  <c r="EH25" i="8" s="1"/>
  <c r="P25" i="8"/>
  <c r="U29" i="8"/>
  <c r="EH29" i="8" s="1"/>
  <c r="P29" i="8"/>
  <c r="P23" i="8"/>
  <c r="R34" i="8"/>
  <c r="Q34" i="8"/>
  <c r="I34" i="8"/>
  <c r="H34" i="8"/>
  <c r="F34" i="8"/>
  <c r="E34" i="8"/>
  <c r="C34" i="8"/>
  <c r="B34" i="8"/>
  <c r="S32" i="8"/>
  <c r="L32" i="8"/>
  <c r="K32" i="8"/>
  <c r="J32" i="8"/>
  <c r="G32" i="8"/>
  <c r="S31" i="8"/>
  <c r="L31" i="8"/>
  <c r="K31" i="8"/>
  <c r="J31" i="8"/>
  <c r="G30" i="8"/>
  <c r="D30" i="8"/>
  <c r="G29" i="8"/>
  <c r="D29" i="8"/>
  <c r="G28" i="8"/>
  <c r="D28" i="8"/>
  <c r="G27" i="8"/>
  <c r="D27" i="8"/>
  <c r="G26" i="8"/>
  <c r="D26" i="8"/>
  <c r="G25" i="8"/>
  <c r="D25" i="8"/>
  <c r="G24" i="8"/>
  <c r="D24" i="8"/>
  <c r="G23" i="8"/>
  <c r="D23" i="8"/>
  <c r="G22" i="8"/>
  <c r="D22" i="8"/>
  <c r="G21" i="8"/>
  <c r="D21" i="8"/>
  <c r="G20" i="8"/>
  <c r="D20" i="8"/>
  <c r="G19" i="8"/>
  <c r="D19" i="8"/>
  <c r="G18" i="8"/>
  <c r="D18" i="8"/>
  <c r="G17" i="8"/>
  <c r="D17" i="8"/>
  <c r="G16" i="8"/>
  <c r="D16" i="8"/>
  <c r="G15" i="8"/>
  <c r="D15" i="8"/>
  <c r="G14" i="8"/>
  <c r="D14" i="8"/>
  <c r="G13" i="8"/>
  <c r="D13" i="8"/>
  <c r="G12" i="8"/>
  <c r="D12" i="8"/>
  <c r="G11" i="8"/>
  <c r="D11" i="8"/>
  <c r="G10" i="8"/>
  <c r="D10" i="8"/>
  <c r="EG31" i="8" l="1"/>
  <c r="V16" i="8"/>
  <c r="EG16" i="8"/>
  <c r="EH31" i="8"/>
  <c r="S34" i="8"/>
  <c r="V12" i="8"/>
  <c r="EG12" i="8"/>
  <c r="O31" i="8"/>
  <c r="U31" i="8" s="1"/>
  <c r="N32" i="8"/>
  <c r="T32" i="8" s="1"/>
  <c r="EG32" i="8" s="1"/>
  <c r="V19" i="8"/>
  <c r="V15" i="8"/>
  <c r="V11" i="8"/>
  <c r="V21" i="8"/>
  <c r="V17" i="8"/>
  <c r="V13" i="8"/>
  <c r="O32" i="8"/>
  <c r="U32" i="8" s="1"/>
  <c r="EH32" i="8" s="1"/>
  <c r="V29" i="8"/>
  <c r="V25" i="8"/>
  <c r="G34" i="8"/>
  <c r="M31" i="8"/>
  <c r="K34" i="8"/>
  <c r="N31" i="8"/>
  <c r="T31" i="8" s="1"/>
  <c r="D34" i="8"/>
  <c r="J34" i="8"/>
  <c r="L34" i="8"/>
  <c r="M32" i="8"/>
  <c r="V31" i="8" l="1"/>
  <c r="V32" i="8"/>
  <c r="EH34" i="8"/>
  <c r="P32" i="8"/>
  <c r="EG34" i="8"/>
  <c r="P31" i="8"/>
  <c r="U34" i="8"/>
  <c r="O34" i="8"/>
  <c r="N34" i="8"/>
  <c r="M34" i="8"/>
  <c r="P34" i="8" l="1"/>
  <c r="T34" i="8"/>
  <c r="V34" i="8"/>
</calcChain>
</file>

<file path=xl/sharedStrings.xml><?xml version="1.0" encoding="utf-8"?>
<sst xmlns="http://schemas.openxmlformats.org/spreadsheetml/2006/main" count="329" uniqueCount="240">
  <si>
    <t>(importi in euro)</t>
  </si>
  <si>
    <t>MOBILITA' INTERREGIONALE</t>
  </si>
  <si>
    <t>Regioni</t>
  </si>
  <si>
    <t>FLUSSI STANDARD</t>
  </si>
  <si>
    <t>RICERCA E REPERIMENTO CELLULE STAMINALI</t>
  </si>
  <si>
    <t xml:space="preserve">PLASMADERIVAZIONE </t>
  </si>
  <si>
    <t>EMOCOMPONENTI</t>
  </si>
  <si>
    <t>TOTALE ACCONTO con OPBG e ACISMOM</t>
  </si>
  <si>
    <t>DIFFERENZA CREDITI DA CONGUAGLIARE</t>
  </si>
  <si>
    <t>DIFFERENZA DEBITI DA CONGUAGLIARE</t>
  </si>
  <si>
    <t>DIFFERENZA DA CONGUAGLIARE</t>
  </si>
  <si>
    <t>M1</t>
  </si>
  <si>
    <t>M2</t>
  </si>
  <si>
    <t>M3 = M1 - M2</t>
  </si>
  <si>
    <t>M4</t>
  </si>
  <si>
    <t>M5</t>
  </si>
  <si>
    <t>M6 = M4 - M5</t>
  </si>
  <si>
    <t>M7</t>
  </si>
  <si>
    <t>M8</t>
  </si>
  <si>
    <t>M9 = M7 - M8</t>
  </si>
  <si>
    <t>M10</t>
  </si>
  <si>
    <t>M11</t>
  </si>
  <si>
    <t>M12 = M10 - M11</t>
  </si>
  <si>
    <t>M13</t>
  </si>
  <si>
    <t>M14</t>
  </si>
  <si>
    <t>M15 = M13 - M14</t>
  </si>
  <si>
    <t>M16</t>
  </si>
  <si>
    <t>M17</t>
  </si>
  <si>
    <t>M18 = M16 - M17</t>
  </si>
  <si>
    <t>M19 = M13 - M16</t>
  </si>
  <si>
    <t>M20 = M14 - M17</t>
  </si>
  <si>
    <t>M21 = M19 - M20</t>
  </si>
  <si>
    <t>M23</t>
  </si>
  <si>
    <t>M24 = M22 - M23</t>
  </si>
  <si>
    <t>M25</t>
  </si>
  <si>
    <t>M26</t>
  </si>
  <si>
    <t>M37</t>
  </si>
  <si>
    <t>M38</t>
  </si>
  <si>
    <t>M60 = M58 - M59</t>
  </si>
  <si>
    <t>M63 = M61 - M62</t>
  </si>
  <si>
    <t>M64</t>
  </si>
  <si>
    <t>M65</t>
  </si>
  <si>
    <t>M66 = M64 - M65</t>
  </si>
  <si>
    <t>M69 = M67 - M68</t>
  </si>
  <si>
    <t>M72 = M70 - M71</t>
  </si>
  <si>
    <t>PIEMONTE</t>
  </si>
  <si>
    <t>V D'AOSTA</t>
  </si>
  <si>
    <t>LOMBARDIA</t>
  </si>
  <si>
    <t>BOLZANO</t>
  </si>
  <si>
    <t>TRENTO</t>
  </si>
  <si>
    <t>VENETO</t>
  </si>
  <si>
    <t>FRIULI</t>
  </si>
  <si>
    <t>LIGURIA</t>
  </si>
  <si>
    <t>E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</si>
  <si>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</si>
  <si>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</si>
  <si>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</si>
  <si>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</si>
  <si>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</si>
  <si>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</si>
  <si>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</si>
  <si>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</si>
  <si>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</si>
  <si>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</si>
  <si>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</si>
  <si>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</si>
  <si>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B GESU'</t>
  </si>
  <si>
    <t>ACISMOM</t>
  </si>
  <si>
    <t>TOTALE</t>
  </si>
  <si>
    <t>M34</t>
  </si>
  <si>
    <t>M35</t>
  </si>
  <si>
    <t>M36=M34-M35</t>
  </si>
  <si>
    <t>M59</t>
  </si>
  <si>
    <t>M73</t>
  </si>
  <si>
    <t>M74</t>
  </si>
  <si>
    <t>M76</t>
  </si>
  <si>
    <t>M77</t>
  </si>
  <si>
    <t>M81 = M79 - M80</t>
  </si>
  <si>
    <t>ACCONTO SALDI ANNO 2018</t>
  </si>
  <si>
    <t xml:space="preserve">CREDITI ANNO 2016 senza OPBG e ACISMOM                </t>
  </si>
  <si>
    <t xml:space="preserve">DEBITI ANNO 2016 senza OPBG e ACISMOM                      </t>
  </si>
  <si>
    <t>CREDITI DEL BAMBINO GESU' ANNO 2016</t>
  </si>
  <si>
    <t>SALDI ANNO 2016 senza OPBG e ACISMOM</t>
  </si>
  <si>
    <t>DEBITI nei confronti del BAMBINO GESU' ANNO 2016</t>
  </si>
  <si>
    <t>ADDEBITI BAMBINO GESU' ANNO 2016</t>
  </si>
  <si>
    <t>CREDITI ACISMOM ANNO 2016</t>
  </si>
  <si>
    <t>DEBITI nei confronti dell'ACISMOM ANNO 2016</t>
  </si>
  <si>
    <t>ADDEBITI ACISMOM ANNO 2016</t>
  </si>
  <si>
    <t>CONGUAGLIO SALDI ANNO 2016</t>
  </si>
  <si>
    <t xml:space="preserve">CREDITI ANNO 2013 UTILIZZATI PER ACCONTO RIPARTO 2016 </t>
  </si>
  <si>
    <t xml:space="preserve">DEBITI ANNO 2013 UTILIZZATI PER ACCONTO RIPARTO 2016 </t>
  </si>
  <si>
    <t>ACCONTO RIPARTO 2016 (DEL CIPE N. )</t>
  </si>
  <si>
    <t>CREDITI ANNO 2016</t>
  </si>
  <si>
    <t>DEBITI ANNO 2016 comprensivi di OPBG e ACISMOM</t>
  </si>
  <si>
    <t>SALDI ANNO 2016 comprensivi di OPBG e ACISMOM</t>
  </si>
  <si>
    <t>ACCONTO SALDI 2018 (nuovi donatori)</t>
  </si>
  <si>
    <t>CREDITI  ANNO 2016</t>
  </si>
  <si>
    <t>DEBITI ANNO 2016</t>
  </si>
  <si>
    <t>SALDI  ANNO 2016</t>
  </si>
  <si>
    <t xml:space="preserve">CONGUAGLIO SALDI ANNO 2016 (nuovi donatori) </t>
  </si>
  <si>
    <t xml:space="preserve"> CREDITI ANNO 2013 UTILIZZATI PER ACCONTO RIPARTO 2016</t>
  </si>
  <si>
    <t>ACCONTO SALDI 2018</t>
  </si>
  <si>
    <t>SALDI ANNO 2016</t>
  </si>
  <si>
    <t>DEBITI ANNO 2013 UTILIZZATI PER ACCONTO RIPARTO 2016</t>
  </si>
  <si>
    <t>CONGUAGLIO SALDI ANNO 2014</t>
  </si>
  <si>
    <t>CREDITI ANNO 2014</t>
  </si>
  <si>
    <t>DEBITI ANNO 2014 comprensivi di OPBG e ACISMOM</t>
  </si>
  <si>
    <t>SALDI ANNO 2014 comprensivi di OPBG e ACISMOM</t>
  </si>
  <si>
    <t>CREDITI ANNO 2012 UTILIZZATI PER ACCONTO RIPARTO 2014</t>
  </si>
  <si>
    <t xml:space="preserve">DEBITI ANNO 2012 UTILIZZATI PER ACCONTO RIPARTO 2014 </t>
  </si>
  <si>
    <t>ACCONTO RIPARTO 2014 (DEL CIPE N. )</t>
  </si>
  <si>
    <t xml:space="preserve">CONGUAGLIO SALDI ANNO 2014 (nuovi donatori) </t>
  </si>
  <si>
    <t>CREDITI  ANNO 2014</t>
  </si>
  <si>
    <t>DEBITI ANNO 2014</t>
  </si>
  <si>
    <t>SALDI  ANNO 2014</t>
  </si>
  <si>
    <t xml:space="preserve"> CREDITI ANNO 2012 UTILIZZATI PER ACCONTO RIPARTO 2014</t>
  </si>
  <si>
    <t>SALDI ANNO 2014</t>
  </si>
  <si>
    <t xml:space="preserve">CREDITI ANNO 2012 UTILIZZATI PER ACCONTO RIPARTO 2014 </t>
  </si>
  <si>
    <t>DEBITI ANNO 2012 UTILIZZATI PER ACCONTO RIPARTO 2014</t>
  </si>
  <si>
    <t>RESIDUI MANICOMIALI E HANSENIANI ANNO 2014</t>
  </si>
  <si>
    <t>CONGUAGLIO SALDI 2014</t>
  </si>
  <si>
    <t xml:space="preserve"> CREDITI ANNO 2014</t>
  </si>
  <si>
    <t xml:space="preserve"> SALDI ANNO 2014</t>
  </si>
  <si>
    <t xml:space="preserve"> CREDITI ANNO 2012  UTILIZZATI PER ACCONTO RIPARTO 2014</t>
  </si>
  <si>
    <t>ACCONTO RIPARTO 2014 (DEL CIPE N.52/2015 )</t>
  </si>
  <si>
    <t>M43</t>
  </si>
  <si>
    <t>M44</t>
  </si>
  <si>
    <t>SALDI 2013- 2014</t>
  </si>
  <si>
    <t>Totale DEBITI 2013-2014</t>
  </si>
  <si>
    <t>Totale CREDITI 2013-2014</t>
  </si>
  <si>
    <t>SALDI ANNO 2013</t>
  </si>
  <si>
    <t>DEBITI ANNO 2013</t>
  </si>
  <si>
    <t>CREDITI ANNO 2013</t>
  </si>
  <si>
    <t>SALDI 2013  -  2014</t>
  </si>
  <si>
    <t>DISABILI CRONICI</t>
  </si>
  <si>
    <t>TAB  C - RIPARTO 2018</t>
  </si>
  <si>
    <t>TOTALE CREDITI MOBILITA'</t>
  </si>
  <si>
    <t>TOTALE DEBITI MOBILITA'</t>
  </si>
  <si>
    <t>M22</t>
  </si>
  <si>
    <t>M27 = M25 - M26</t>
  </si>
  <si>
    <t>M28 = M22- M25</t>
  </si>
  <si>
    <t>M29 = M23 - M26</t>
  </si>
  <si>
    <t>M30 = M28 - M29</t>
  </si>
  <si>
    <t>M31</t>
  </si>
  <si>
    <t>M32</t>
  </si>
  <si>
    <t>M33 = M31 - M32</t>
  </si>
  <si>
    <t>M39=M37-M38</t>
  </si>
  <si>
    <t>M40=M34-M37</t>
  </si>
  <si>
    <t>M41=M35-M38</t>
  </si>
  <si>
    <t>M42=M40-M41</t>
  </si>
  <si>
    <t xml:space="preserve"> CREDITI UTILIZZATI PER ACCONTO RIPARTO 2016</t>
  </si>
  <si>
    <t xml:space="preserve">DEBITI UTILIZZATI PER ACCONTO RIPARTO 2016 </t>
  </si>
  <si>
    <t xml:space="preserve"> CREDITI UTILIZZATI PER ACCONTO RIPARTO 2014</t>
  </si>
  <si>
    <t xml:space="preserve">DEBITI UTILIZZATI PER ACCONTO RIPARTO 2014 </t>
  </si>
  <si>
    <t>M45=M43-M44</t>
  </si>
  <si>
    <t>M46</t>
  </si>
  <si>
    <t>M47</t>
  </si>
  <si>
    <t>M48=M46-M47</t>
  </si>
  <si>
    <t>M49=M43-M46</t>
  </si>
  <si>
    <t>M50=M44-M47</t>
  </si>
  <si>
    <t>M51=M49-M50</t>
  </si>
  <si>
    <t>M52</t>
  </si>
  <si>
    <t>M53</t>
  </si>
  <si>
    <t>M54=M52-M53</t>
  </si>
  <si>
    <t>M55</t>
  </si>
  <si>
    <t>M56</t>
  </si>
  <si>
    <t>M57= M55 - M56</t>
  </si>
  <si>
    <t>M58</t>
  </si>
  <si>
    <t>M61 = M55-M58</t>
  </si>
  <si>
    <t>M62= M56 - M59</t>
  </si>
  <si>
    <t>M67</t>
  </si>
  <si>
    <t>M68</t>
  </si>
  <si>
    <t>M70 = M64-M67</t>
  </si>
  <si>
    <t>M71= M65 - M68</t>
  </si>
  <si>
    <t>M75 = M73 - M74</t>
  </si>
  <si>
    <t>M78 = M76 - M77</t>
  </si>
  <si>
    <t>M79</t>
  </si>
  <si>
    <t>M80</t>
  </si>
  <si>
    <t>M82=M76-M79</t>
  </si>
  <si>
    <t>M83=M77-M80</t>
  </si>
  <si>
    <t>M84 = M82 - M83</t>
  </si>
  <si>
    <t>M85</t>
  </si>
  <si>
    <t>M86</t>
  </si>
  <si>
    <t>M87 = M85- M86</t>
  </si>
  <si>
    <t>M88</t>
  </si>
  <si>
    <t>M89</t>
  </si>
  <si>
    <t>M90 = M88 - M89</t>
  </si>
  <si>
    <t>M91=M85-M88</t>
  </si>
  <si>
    <t>M92=M86-M89</t>
  </si>
  <si>
    <t>M93 = M91 - M92</t>
  </si>
  <si>
    <t>M94</t>
  </si>
  <si>
    <t>M95</t>
  </si>
  <si>
    <t>M96 = M94 - M95</t>
  </si>
  <si>
    <t>M97</t>
  </si>
  <si>
    <t>M98</t>
  </si>
  <si>
    <t>M99=M97-M98</t>
  </si>
  <si>
    <t>M100</t>
  </si>
  <si>
    <t>M101</t>
  </si>
  <si>
    <t>M102=M100-M101</t>
  </si>
  <si>
    <t>M103=M97-M100</t>
  </si>
  <si>
    <t>M104=M98-M101</t>
  </si>
  <si>
    <t>M105 = M103 - M104</t>
  </si>
  <si>
    <t>M106</t>
  </si>
  <si>
    <t>M107</t>
  </si>
  <si>
    <t>M108=M106-M107</t>
  </si>
  <si>
    <t>M109</t>
  </si>
  <si>
    <t>M110</t>
  </si>
  <si>
    <t>M111=M109-M110</t>
  </si>
  <si>
    <t>M112=M106-M109</t>
  </si>
  <si>
    <t>M113=M107-M110</t>
  </si>
  <si>
    <t>M114 = M112 - M113</t>
  </si>
  <si>
    <t>M115</t>
  </si>
  <si>
    <t>M116</t>
  </si>
  <si>
    <t>M117 = M115 - M116</t>
  </si>
  <si>
    <t>M118</t>
  </si>
  <si>
    <t>M119</t>
  </si>
  <si>
    <t>M120= M118 - M119</t>
  </si>
  <si>
    <t>M121 = M115 - M118</t>
  </si>
  <si>
    <t>M122 = M116 - M119</t>
  </si>
  <si>
    <t>M123 =M121 - M122</t>
  </si>
  <si>
    <t>M124</t>
  </si>
  <si>
    <t>M125</t>
  </si>
  <si>
    <t>M126 = M124-M125</t>
  </si>
  <si>
    <t>M127</t>
  </si>
  <si>
    <t>M128</t>
  </si>
  <si>
    <t>M129 =M127-M128</t>
  </si>
  <si>
    <t>M132 = M130-M131</t>
  </si>
  <si>
    <t>Per il conguaglio 2016 il riparto 2018 utilizza i dati di mobilità 2016 e per ciascuna voce conguaglia il valore di mobilità 2013  utilizzato nel riparto 2016  con i valori 2016</t>
  </si>
  <si>
    <t>Accordo Presidenti 15 febbraio 2018
rateizzazione in 4 anni - rata 2018</t>
  </si>
  <si>
    <t>M28bis=M28/4</t>
  </si>
  <si>
    <t>M29bis=M29/4</t>
  </si>
  <si>
    <t>M30bis=M28bis-M29bis</t>
  </si>
  <si>
    <t xml:space="preserve">TOTALE CREDITI IN ACCONTO con OPBG e ACISMOM </t>
  </si>
  <si>
    <t xml:space="preserve">TOTALE DEBITI IN ACCONTO con OPBG e ACISMOM </t>
  </si>
  <si>
    <t>M130=M124+M127</t>
  </si>
  <si>
    <t>M131=M125+M128</t>
  </si>
  <si>
    <t>MC = M10+M19+M28bis+M31+M40+M49+M52+M61+M70+M73+M82+M91+M94+M103+M112+M121+M130</t>
  </si>
  <si>
    <t>MD = M11+M20+M29bis+M32+M41+M50+M53+M62+M71+M74+M83+M92+M95+M104+M113+M122+M131</t>
  </si>
  <si>
    <t>Per i flussi standard il conguaglio dell'anno 2014 è rateizzato in 4 anni come da Accordo dei Presidenti del 15/02/2018.</t>
  </si>
  <si>
    <t xml:space="preserve">Per il conguaglio 2014 il riparto 2018 utilizza i dati di mobilità 2014 e per ciascuna voce conguaglia il valore di mobilità 2012  utilizzato nel riparto 2014  con i valori 2014.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</si>
</sst>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_-"/>
    <numFmt numFmtId="167" formatCode="#,##0\ ;[Red]\-#,##0\ "/>
    <numFmt numFmtId="168" formatCode="#,##0_ ;\-#,##0\ "/>
    <numFmt numFmtId="169" formatCode="#,##0_ ;[Red]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6">
    <xf numFmtId="0" fontId="0" fillId="0" borderId="0" xfId="0"/>
    <xf numFmtId="166" fontId="5" fillId="0" borderId="0" xfId="2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166" fontId="7" fillId="2" borderId="1" xfId="2" applyNumberFormat="1" applyFont="1" applyFill="1" applyBorder="1" applyAlignment="1">
      <alignment horizontal="center" vertical="center" wrapText="1"/>
    </xf>
    <xf numFmtId="166" fontId="5" fillId="0" borderId="19" xfId="2" applyNumberFormat="1" applyFont="1" applyFill="1" applyBorder="1" applyAlignment="1">
      <alignment horizontal="center" vertical="center" wrapText="1"/>
    </xf>
    <xf numFmtId="166" fontId="5" fillId="0" borderId="18" xfId="2" applyNumberFormat="1" applyFont="1" applyFill="1" applyBorder="1" applyAlignment="1">
      <alignment horizontal="center" vertical="center" wrapText="1"/>
    </xf>
    <xf numFmtId="166" fontId="5" fillId="0" borderId="17" xfId="2" applyNumberFormat="1" applyFont="1" applyFill="1" applyBorder="1" applyAlignment="1">
      <alignment horizontal="center" vertical="center" wrapText="1"/>
    </xf>
    <xf numFmtId="166" fontId="5" fillId="0" borderId="18" xfId="2" applyNumberFormat="1" applyFont="1" applyFill="1" applyBorder="1" applyAlignment="1">
      <alignment horizontal="center" vertical="center" wrapText="1"/>
    </xf>
    <xf numFmtId="166" fontId="5" fillId="0" borderId="2" xfId="2" applyNumberFormat="1" applyFont="1" applyFill="1" applyBorder="1" applyAlignment="1">
      <alignment horizontal="center" vertical="center" wrapText="1"/>
    </xf>
    <xf numFmtId="167" fontId="5" fillId="0" borderId="20" xfId="2" applyNumberFormat="1" applyFont="1" applyFill="1" applyBorder="1" applyAlignment="1">
      <alignment horizontal="center" vertical="center" wrapText="1"/>
    </xf>
    <xf numFmtId="167" fontId="5" fillId="0" borderId="21" xfId="2" applyNumberFormat="1" applyFont="1" applyFill="1" applyBorder="1" applyAlignment="1">
      <alignment horizontal="center" vertical="center" wrapText="1"/>
    </xf>
    <xf numFmtId="166" fontId="7" fillId="2" borderId="3" xfId="2" applyNumberFormat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/>
    </xf>
    <xf numFmtId="0" fontId="5" fillId="6" borderId="23" xfId="1" applyFont="1" applyFill="1" applyBorder="1" applyAlignment="1">
      <alignment horizontal="center" vertical="center" wrapText="1"/>
    </xf>
    <xf numFmtId="0" fontId="5" fillId="6" borderId="24" xfId="1" applyFont="1" applyFill="1" applyBorder="1" applyAlignment="1">
      <alignment horizontal="center" vertical="center" wrapText="1"/>
    </xf>
    <xf numFmtId="0" fontId="5" fillId="6" borderId="25" xfId="1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166" fontId="5" fillId="0" borderId="8" xfId="2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  <xf numFmtId="167" fontId="5" fillId="0" borderId="4" xfId="2" applyNumberFormat="1" applyFont="1" applyFill="1" applyBorder="1" applyAlignment="1">
      <alignment horizontal="center" vertical="center" wrapText="1"/>
    </xf>
    <xf numFmtId="167" fontId="5" fillId="0" borderId="22" xfId="2" applyNumberFormat="1" applyFont="1" applyFill="1" applyBorder="1" applyAlignment="1">
      <alignment horizontal="center" vertical="center" wrapText="1"/>
    </xf>
    <xf numFmtId="167" fontId="5" fillId="0" borderId="5" xfId="2" applyNumberFormat="1" applyFont="1" applyFill="1" applyBorder="1" applyAlignment="1">
      <alignment horizontal="center" vertical="center" wrapText="1"/>
    </xf>
    <xf numFmtId="167" fontId="5" fillId="0" borderId="6" xfId="2" applyNumberFormat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167" fontId="5" fillId="0" borderId="8" xfId="2" applyNumberFormat="1" applyFont="1" applyFill="1" applyBorder="1" applyAlignment="1">
      <alignment horizontal="center" vertical="center" wrapText="1"/>
    </xf>
    <xf numFmtId="167" fontId="5" fillId="0" borderId="12" xfId="2" applyNumberFormat="1" applyFont="1" applyFill="1" applyBorder="1" applyAlignment="1">
      <alignment horizontal="center" vertical="center" wrapText="1"/>
    </xf>
    <xf numFmtId="166" fontId="7" fillId="2" borderId="14" xfId="2" applyNumberFormat="1" applyFont="1" applyFill="1" applyBorder="1" applyAlignment="1">
      <alignment horizontal="center" vertical="center" wrapText="1"/>
    </xf>
    <xf numFmtId="0" fontId="8" fillId="5" borderId="15" xfId="1" applyFont="1" applyFill="1" applyBorder="1" applyAlignment="1">
      <alignment horizontal="center" vertical="center" wrapText="1"/>
    </xf>
    <xf numFmtId="0" fontId="8" fillId="5" borderId="16" xfId="1" applyFont="1" applyFill="1" applyBorder="1" applyAlignment="1">
      <alignment horizontal="center" vertical="center" wrapText="1"/>
    </xf>
    <xf numFmtId="0" fontId="8" fillId="5" borderId="16" xfId="1" applyFont="1" applyFill="1" applyBorder="1" applyAlignment="1">
      <alignment horizontal="center" vertical="center"/>
    </xf>
    <xf numFmtId="0" fontId="6" fillId="5" borderId="0" xfId="0" applyFont="1" applyFill="1"/>
    <xf numFmtId="166" fontId="7" fillId="2" borderId="14" xfId="2" applyNumberFormat="1" applyFont="1" applyFill="1" applyBorder="1"/>
    <xf numFmtId="167" fontId="7" fillId="0" borderId="11" xfId="2" applyNumberFormat="1" applyFont="1" applyFill="1" applyBorder="1"/>
    <xf numFmtId="167" fontId="7" fillId="0" borderId="8" xfId="2" applyNumberFormat="1" applyFont="1" applyFill="1" applyBorder="1"/>
    <xf numFmtId="167" fontId="7" fillId="0" borderId="2" xfId="2" applyNumberFormat="1" applyFont="1" applyFill="1" applyBorder="1"/>
    <xf numFmtId="167" fontId="7" fillId="4" borderId="8" xfId="2" applyNumberFormat="1" applyFont="1" applyFill="1" applyBorder="1"/>
    <xf numFmtId="167" fontId="7" fillId="3" borderId="8" xfId="2" applyNumberFormat="1" applyFont="1" applyFill="1" applyBorder="1"/>
    <xf numFmtId="167" fontId="7" fillId="3" borderId="2" xfId="2" applyNumberFormat="1" applyFont="1" applyFill="1" applyBorder="1"/>
    <xf numFmtId="169" fontId="7" fillId="0" borderId="8" xfId="2" applyNumberFormat="1" applyFont="1" applyFill="1" applyBorder="1"/>
    <xf numFmtId="166" fontId="5" fillId="0" borderId="8" xfId="7" applyNumberFormat="1" applyFont="1" applyFill="1" applyBorder="1"/>
    <xf numFmtId="166" fontId="7" fillId="2" borderId="7" xfId="2" applyNumberFormat="1" applyFont="1" applyFill="1" applyBorder="1"/>
    <xf numFmtId="167" fontId="7" fillId="0" borderId="6" xfId="2" applyNumberFormat="1" applyFont="1" applyFill="1" applyBorder="1"/>
    <xf numFmtId="167" fontId="7" fillId="4" borderId="6" xfId="2" applyNumberFormat="1" applyFont="1" applyFill="1" applyBorder="1"/>
    <xf numFmtId="167" fontId="7" fillId="3" borderId="6" xfId="2" applyNumberFormat="1" applyFont="1" applyFill="1" applyBorder="1"/>
    <xf numFmtId="169" fontId="7" fillId="0" borderId="6" xfId="2" applyNumberFormat="1" applyFont="1" applyFill="1" applyBorder="1"/>
    <xf numFmtId="167" fontId="7" fillId="5" borderId="6" xfId="2" applyNumberFormat="1" applyFont="1" applyFill="1" applyBorder="1"/>
    <xf numFmtId="167" fontId="7" fillId="5" borderId="8" xfId="2" applyNumberFormat="1" applyFont="1" applyFill="1" applyBorder="1"/>
    <xf numFmtId="169" fontId="7" fillId="5" borderId="6" xfId="2" applyNumberFormat="1" applyFont="1" applyFill="1" applyBorder="1"/>
    <xf numFmtId="166" fontId="6" fillId="0" borderId="0" xfId="0" applyNumberFormat="1" applyFont="1"/>
    <xf numFmtId="167" fontId="7" fillId="0" borderId="5" xfId="2" applyNumberFormat="1" applyFont="1" applyFill="1" applyBorder="1"/>
    <xf numFmtId="168" fontId="7" fillId="0" borderId="6" xfId="2" applyNumberFormat="1" applyFont="1" applyFill="1" applyBorder="1"/>
    <xf numFmtId="166" fontId="7" fillId="2" borderId="3" xfId="2" applyNumberFormat="1" applyFont="1" applyFill="1" applyBorder="1"/>
    <xf numFmtId="166" fontId="7" fillId="2" borderId="13" xfId="2" applyNumberFormat="1" applyFont="1" applyFill="1" applyBorder="1"/>
    <xf numFmtId="167" fontId="5" fillId="0" borderId="15" xfId="2" applyNumberFormat="1" applyFont="1" applyFill="1" applyBorder="1"/>
    <xf numFmtId="167" fontId="5" fillId="0" borderId="16" xfId="2" applyNumberFormat="1" applyFont="1" applyFill="1" applyBorder="1"/>
    <xf numFmtId="167" fontId="5" fillId="4" borderId="16" xfId="2" applyNumberFormat="1" applyFont="1" applyFill="1" applyBorder="1"/>
    <xf numFmtId="167" fontId="5" fillId="3" borderId="16" xfId="2" applyNumberFormat="1" applyFont="1" applyFill="1" applyBorder="1"/>
    <xf numFmtId="166" fontId="5" fillId="0" borderId="16" xfId="7" applyNumberFormat="1" applyFont="1" applyFill="1" applyBorder="1"/>
    <xf numFmtId="0" fontId="7" fillId="0" borderId="0" xfId="1" applyFont="1" applyFill="1" applyBorder="1"/>
    <xf numFmtId="166" fontId="5" fillId="0" borderId="0" xfId="2" applyNumberFormat="1" applyFont="1" applyFill="1" applyBorder="1"/>
    <xf numFmtId="166" fontId="7" fillId="0" borderId="0" xfId="2" applyNumberFormat="1" applyFont="1" applyFill="1" applyBorder="1"/>
    <xf numFmtId="167" fontId="7" fillId="0" borderId="0" xfId="2" applyNumberFormat="1" applyFont="1" applyFill="1" applyBorder="1"/>
    <xf numFmtId="167" fontId="6" fillId="0" borderId="0" xfId="0" applyNumberFormat="1" applyFont="1"/>
    <xf numFmtId="49" fontId="5" fillId="0" borderId="0" xfId="2" applyNumberFormat="1" applyFont="1" applyFill="1" applyBorder="1"/>
  </cellXfs>
  <cellStyles count="8">
    <cellStyle name="Migliaia" xfId="7" builtinId="3"/>
    <cellStyle name="Migliaia [0] 2" xfId="3" xr:uid="{00000000-0005-0000-0000-000000000000}"/>
    <cellStyle name="Migliaia 3" xfId="2" xr:uid="{00000000-0005-0000-0000-000001000000}"/>
    <cellStyle name="Normale" xfId="0" builtinId="0"/>
    <cellStyle name="Normale 2" xfId="5" xr:uid="{00000000-0005-0000-0000-000003000000}"/>
    <cellStyle name="Normale 3" xfId="1" xr:uid="{00000000-0005-0000-0000-000004000000}"/>
    <cellStyle name="Percentuale 2" xfId="4" xr:uid="{00000000-0005-0000-0000-000005000000}"/>
    <cellStyle name="Percentuale 6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i%20valentini\Documenti\Documenti\RIPARTO\2007\Documenti\Regione%20Liguria\Liguria%20Ricerche\Modello%20Fiuggi\Ripartizione%20FSN\Rapporto%20finale\Modello%20Ingegnerizzato%202.2%20(minsal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i\Sanit&#224;%202004\RIPARTO\Aggiornamento%20DICEMBRE%202004\Ipotesi%20riparto%202005-2007%2016%20dic%202004%20-%2088.19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SFE87~1.GAR\IMPOST~1\Temp\Rar$DI09.422\Previsioni%202005\AGGIORMAMENTO%203.08.04\Ipotesi%20riparto%202005-2007.%203.08.04.al%20netto%20manovr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i%20valentini\Documenti\Documenti\RIPARTO\2007\RIPARTO%20IPOTESI%202006-2008\Vincolate%2002-Agosto-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i\hermes.morgavi\Documenti\modello%20previsione\Previsioni%20ufficiali\RPP%202006\050930%20previsione%20quadro%20programmatico%20190905%20-%20versione%20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hmorgavi\Documenti\modello%20previsione\Previsioni%20ufficiali\Dpef%202005-2008\040803%20previsione%20quadro%20programmatico%2027%2007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i\Regione%20Liguria\Liguria%20Ricerche\Modello%20Fiuggi\Ripartizione%20FSN\Rapporto%20finale\Modello%20Ingegnerizzato%202.2%20(minsal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.garassino\Impostazioni%20locali\Temporary%20Internet%20Files\OLK82\Documents%20and%20Settings\valentinig\Impostazioni%20locali\Temporary%20Internet%20Files\OLK2\Modello%20Ingegnerizzato%202.2%20(minsal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valentinig\Impostazioni%20locali\Temporary%20Internet%20Files\OLK2\Modello%20Ingegnerizzato%202.2%20(minsal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ngela.adduce\Impostazioni%20locali\Temporary%20Internet%20Files\OLK79\050711%20previsione%20quadro%20tendenziale%202806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imonetti\DIEF_2007\Ares\Simonetti\ModCE\CE-Consuntivo05\CE_MIN%202_%20TRI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valentinig\Impostazioni%20locali\Temporary%20Internet%20Files\OLK2\Modello%20Ingegnerizzato%202.2%20(minsal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ilippi\modello%20prev\Schema%202\Schema%2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Valentinig\Impostazioni%20locali\Temporary%20Internet%20Files\OLK3\Ipotesi%20riparto%202006-2009%20-%20050706%20-%20COSTRUZIONE%20CAPITOLI%20BILANCIO%20(3)%20-%20RIPAR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>
        <row r="30">
          <cell r="C30">
            <v>0</v>
          </cell>
        </row>
        <row r="33">
          <cell r="C33">
            <v>0</v>
          </cell>
        </row>
        <row r="36">
          <cell r="C36">
            <v>0.13</v>
          </cell>
        </row>
        <row r="45">
          <cell r="C45" t="str">
            <v>pop_TOT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Fabb. Nazionale"/>
      <sheetName val="SINTESI"/>
      <sheetName val="SINTESI 4"/>
      <sheetName val="Quadro Macro"/>
      <sheetName val="Delibera CIPE 2004"/>
      <sheetName val="FFR 04"/>
      <sheetName val="FFR 05"/>
      <sheetName val="FFR 06"/>
      <sheetName val="FFR 07"/>
      <sheetName val="FFR 08"/>
      <sheetName val="SINTESI 3"/>
      <sheetName val="Prev 2005cassa"/>
      <sheetName val="cassa05 tot "/>
      <sheetName val="SINTESI 2"/>
      <sheetName val="Confronto con IV Trimestre 2007"/>
    </sheetNames>
    <sheetDataSet>
      <sheetData sheetId="0"/>
      <sheetData sheetId="1"/>
      <sheetData sheetId="2"/>
      <sheetData sheetId="3"/>
      <sheetData sheetId="4">
        <row r="7">
          <cell r="L7">
            <v>4.3999999999999997E-2</v>
          </cell>
        </row>
        <row r="9">
          <cell r="L9">
            <v>4.3999999999999997E-2</v>
          </cell>
        </row>
        <row r="10">
          <cell r="L10">
            <v>4.2999999999999997E-2</v>
          </cell>
        </row>
        <row r="11">
          <cell r="L11">
            <v>4.3999999999999997E-2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SINTESI"/>
      <sheetName val="SINTESI 2"/>
      <sheetName val="Prev 2005-2008"/>
      <sheetName val="Quadro Macro"/>
      <sheetName val="Delibera CIPE 2004"/>
      <sheetName val="Fabb. Nazionale"/>
      <sheetName val="FFR 05"/>
      <sheetName val="FFR 06"/>
      <sheetName val="FFR 07"/>
      <sheetName val="FFR 08"/>
      <sheetName val="Prev 2005"/>
      <sheetName val="cassa05 tot"/>
      <sheetName val="Prev 2005cassa"/>
    </sheetNames>
    <sheetDataSet>
      <sheetData sheetId="0"/>
      <sheetData sheetId="1"/>
      <sheetData sheetId="2"/>
      <sheetData sheetId="3"/>
      <sheetData sheetId="4">
        <row r="12">
          <cell r="L12">
            <v>4.2999999999999997E-2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IRAP 2006"/>
      <sheetName val="IRAP 2007"/>
      <sheetName val="IRAP 2008"/>
      <sheetName val="IRAP 2009"/>
      <sheetName val="ADD.LE IRPEF 2006-2009"/>
      <sheetName val="Riparto sperimentale 2005"/>
      <sheetName val="FABB NAZ 06-09"/>
      <sheetName val="VINCOLATE"/>
      <sheetName val="FF 2006 "/>
      <sheetName val="FF 2007"/>
      <sheetName val="FF 2008"/>
      <sheetName val="FF 2009"/>
      <sheetName val="Anticipazioni 2006"/>
      <sheetName val="Anticipazioni 2007"/>
      <sheetName val="Anticipazioni 2008"/>
      <sheetName val="Anticipazioni 2009"/>
    </sheetNames>
    <sheetDataSet>
      <sheetData sheetId="0"/>
      <sheetData sheetId="1">
        <row r="12">
          <cell r="C12">
            <v>0.02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19-9-2005"/>
      <sheetName val="Previsione"/>
      <sheetName val="differenza DPEF 2006-2009"/>
      <sheetName val="Personale"/>
      <sheetName val="Convenzioni"/>
      <sheetName val="Igop contratto 2004-2005"/>
      <sheetName val="CCNL 2004-2005"/>
      <sheetName val="Personale Igop"/>
      <sheetName val="SISAC"/>
    </sheetNames>
    <sheetDataSet>
      <sheetData sheetId="0" refreshError="1">
        <row r="6">
          <cell r="D6">
            <v>2.6000000000000002E-2</v>
          </cell>
          <cell r="E6">
            <v>2.7000000000000003E-2</v>
          </cell>
          <cell r="F6">
            <v>1.7000000000000001E-2</v>
          </cell>
          <cell r="G6">
            <v>2.6000000000000002E-2</v>
          </cell>
          <cell r="H6">
            <v>1.7000000000000001E-2</v>
          </cell>
          <cell r="I6">
            <v>1.6E-2</v>
          </cell>
          <cell r="J6">
            <v>1.4999999999999999E-2</v>
          </cell>
          <cell r="K6">
            <v>1.3999999999999999E-2</v>
          </cell>
          <cell r="L6">
            <v>1.3999999999999999E-2</v>
          </cell>
          <cell r="M6">
            <v>1.3999999999999999E-2</v>
          </cell>
        </row>
        <row r="8">
          <cell r="D8">
            <v>2.6000000000000002E-2</v>
          </cell>
          <cell r="E8">
            <v>2.7000000000000003E-2</v>
          </cell>
          <cell r="F8">
            <v>2.4E-2</v>
          </cell>
          <cell r="G8">
            <v>2.6000000000000002E-2</v>
          </cell>
          <cell r="H8">
            <v>2.1436737976457409E-2</v>
          </cell>
          <cell r="I8">
            <v>0.02</v>
          </cell>
          <cell r="J8">
            <v>2.1999999999999999E-2</v>
          </cell>
          <cell r="K8">
            <v>2.1000000000000001E-2</v>
          </cell>
          <cell r="L8">
            <v>1.9E-2</v>
          </cell>
        </row>
        <row r="13">
          <cell r="D13">
            <v>5.2845537389423658E-2</v>
          </cell>
          <cell r="E13">
            <v>4.45658552176178E-2</v>
          </cell>
          <cell r="F13">
            <v>3.4381478071190408E-2</v>
          </cell>
          <cell r="G13">
            <v>3.2133503751500481E-2</v>
          </cell>
          <cell r="H13">
            <v>3.8739179864266449E-2</v>
          </cell>
          <cell r="J13">
            <v>3.717155432832997E-2</v>
          </cell>
          <cell r="K13">
            <v>3.75389253996532E-2</v>
          </cell>
          <cell r="L13">
            <v>3.7163163411764844E-2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27-7"/>
      <sheetName val="Previsione"/>
      <sheetName val="Personale"/>
      <sheetName val="Convenzioni"/>
    </sheetNames>
    <sheetDataSet>
      <sheetData sheetId="0" refreshError="1">
        <row r="16">
          <cell r="I16">
            <v>4.3856996891980859E-2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1500000000</v>
          </cell>
        </row>
        <row r="9">
          <cell r="C9">
            <v>0</v>
          </cell>
        </row>
        <row r="10">
          <cell r="C10">
            <v>0</v>
          </cell>
        </row>
        <row r="13">
          <cell r="C13">
            <v>0.05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1</v>
          </cell>
        </row>
        <row r="20">
          <cell r="C20">
            <v>0.5</v>
          </cell>
        </row>
        <row r="21">
          <cell r="C21">
            <v>0</v>
          </cell>
        </row>
        <row r="22">
          <cell r="C22">
            <v>6.9000000000000006E-2</v>
          </cell>
        </row>
        <row r="24">
          <cell r="C24" t="str">
            <v>pop_TOT</v>
          </cell>
        </row>
        <row r="25">
          <cell r="C25">
            <v>0.17100000000000001</v>
          </cell>
        </row>
        <row r="26">
          <cell r="C26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0.13</v>
          </cell>
        </row>
        <row r="36">
          <cell r="C36">
            <v>0.13</v>
          </cell>
        </row>
        <row r="37">
          <cell r="C37">
            <v>0</v>
          </cell>
        </row>
        <row r="39">
          <cell r="C39" t="str">
            <v>pop_over_75</v>
          </cell>
        </row>
        <row r="43">
          <cell r="C43">
            <v>0</v>
          </cell>
        </row>
        <row r="45">
          <cell r="C45" t="str">
            <v>pop_TOT</v>
          </cell>
        </row>
        <row r="47">
          <cell r="C47">
            <v>0.45</v>
          </cell>
        </row>
        <row r="48">
          <cell r="C48">
            <v>0</v>
          </cell>
        </row>
        <row r="49">
          <cell r="C49">
            <v>1</v>
          </cell>
        </row>
        <row r="51">
          <cell r="C51" t="str">
            <v>pop_FA</v>
          </cell>
        </row>
        <row r="52">
          <cell r="C52">
            <v>0</v>
          </cell>
        </row>
        <row r="54">
          <cell r="C54" t="str">
            <v>pop_disab</v>
          </cell>
        </row>
        <row r="55">
          <cell r="C55">
            <v>0</v>
          </cell>
        </row>
        <row r="57">
          <cell r="C57" t="str">
            <v>pop_disab</v>
          </cell>
        </row>
        <row r="58">
          <cell r="C58">
            <v>0</v>
          </cell>
        </row>
        <row r="81">
          <cell r="C81">
            <v>0.71</v>
          </cell>
        </row>
      </sheetData>
      <sheetData sheetId="6"/>
      <sheetData sheetId="7"/>
      <sheetData sheetId="8"/>
      <sheetData sheetId="9"/>
      <sheetData sheetId="10">
        <row r="5">
          <cell r="A5" t="str">
            <v>PIEMONTE</v>
          </cell>
          <cell r="B5">
            <v>4565677.4227499999</v>
          </cell>
          <cell r="C5">
            <v>0</v>
          </cell>
          <cell r="D5">
            <v>4565677.4227499999</v>
          </cell>
          <cell r="F5">
            <v>526287</v>
          </cell>
          <cell r="K5">
            <v>4296822</v>
          </cell>
          <cell r="M5">
            <v>4622703.0549999997</v>
          </cell>
          <cell r="O5">
            <v>2205324.9550895095</v>
          </cell>
          <cell r="Q5">
            <v>8.4186773389839417E-2</v>
          </cell>
          <cell r="BB5">
            <v>6019282.54</v>
          </cell>
          <cell r="BL5">
            <v>5091189.95</v>
          </cell>
          <cell r="BV5">
            <v>6019282.54</v>
          </cell>
          <cell r="CF5">
            <v>7839499.1349999998</v>
          </cell>
          <cell r="CT5">
            <v>0.96296296296296302</v>
          </cell>
          <cell r="CU5">
            <v>0.8</v>
          </cell>
          <cell r="CV5">
            <v>7.1084756752934672E-2</v>
          </cell>
          <cell r="CW5">
            <v>5.9055028687053424E-2</v>
          </cell>
          <cell r="FA5">
            <v>7.6790999156557724E-2</v>
          </cell>
        </row>
        <row r="6">
          <cell r="A6" t="str">
            <v>VALLE D'AOSTA</v>
          </cell>
          <cell r="B6">
            <v>124850.56624999997</v>
          </cell>
          <cell r="C6">
            <v>0</v>
          </cell>
          <cell r="D6">
            <v>124850.56624999997</v>
          </cell>
          <cell r="F6">
            <v>16052</v>
          </cell>
          <cell r="K6">
            <v>122360</v>
          </cell>
          <cell r="M6">
            <v>127266.82499999998</v>
          </cell>
          <cell r="O6">
            <v>61006.864970028233</v>
          </cell>
          <cell r="Q6">
            <v>1.0743396392885693E-2</v>
          </cell>
          <cell r="BB6">
            <v>167980.88</v>
          </cell>
          <cell r="BL6">
            <v>144648.15</v>
          </cell>
          <cell r="BV6">
            <v>167980.88</v>
          </cell>
          <cell r="CF6">
            <v>226142.315</v>
          </cell>
          <cell r="CT6">
            <v>0.72839506172839519</v>
          </cell>
          <cell r="CU6">
            <v>0.75384615384615394</v>
          </cell>
          <cell r="CV6">
            <v>1.5311791119381035E-3</v>
          </cell>
          <cell r="CW6">
            <v>1.5846805463578439E-3</v>
          </cell>
          <cell r="FA6">
            <v>2.1314104551324493E-3</v>
          </cell>
        </row>
        <row r="7">
          <cell r="A7" t="str">
            <v>LOMBARDIA</v>
          </cell>
          <cell r="B7">
            <v>9279746.0412499998</v>
          </cell>
          <cell r="C7">
            <v>0</v>
          </cell>
          <cell r="D7">
            <v>9279746.0412499998</v>
          </cell>
          <cell r="F7">
            <v>1244706</v>
          </cell>
          <cell r="K7">
            <v>9318038</v>
          </cell>
          <cell r="M7">
            <v>9526465.2449999992</v>
          </cell>
          <cell r="O7">
            <v>4579016.7263171785</v>
          </cell>
          <cell r="Q7">
            <v>8.0032496175160464E-2</v>
          </cell>
          <cell r="BB7">
            <v>12628545.359999999</v>
          </cell>
          <cell r="BL7">
            <v>11027041.4</v>
          </cell>
          <cell r="BV7">
            <v>12628545.359999999</v>
          </cell>
          <cell r="CF7">
            <v>17371423.074999999</v>
          </cell>
          <cell r="CT7">
            <v>0.79012345679012352</v>
          </cell>
          <cell r="CU7">
            <v>0.76923076923076927</v>
          </cell>
          <cell r="CV7">
            <v>0.12648498312704828</v>
          </cell>
          <cell r="CW7">
            <v>0.12314042828474651</v>
          </cell>
          <cell r="FA7">
            <v>0.15993459313277372</v>
          </cell>
        </row>
        <row r="8">
          <cell r="A8" t="str">
            <v>BOLZANO</v>
          </cell>
          <cell r="B8">
            <v>438395.82699999993</v>
          </cell>
          <cell r="C8">
            <v>0</v>
          </cell>
          <cell r="D8">
            <v>438395.82699999993</v>
          </cell>
          <cell r="F8">
            <v>80791</v>
          </cell>
          <cell r="K8">
            <v>471635</v>
          </cell>
          <cell r="M8">
            <v>454299.34</v>
          </cell>
          <cell r="O8">
            <v>217514.71593135412</v>
          </cell>
          <cell r="Q8">
            <v>2.4395246252031082E-2</v>
          </cell>
          <cell r="BB8">
            <v>631085.06000000006</v>
          </cell>
          <cell r="BL8">
            <v>544293.30000000005</v>
          </cell>
          <cell r="BV8">
            <v>631085.06000000006</v>
          </cell>
          <cell r="CF8">
            <v>872220.5</v>
          </cell>
          <cell r="CT8">
            <v>0.90123456790123457</v>
          </cell>
          <cell r="CU8">
            <v>0.86153846153846148</v>
          </cell>
          <cell r="CV8">
            <v>7.3023627436546914E-3</v>
          </cell>
          <cell r="CW8">
            <v>6.9807202118477713E-3</v>
          </cell>
          <cell r="FA8">
            <v>7.7419180738275859E-3</v>
          </cell>
        </row>
        <row r="9">
          <cell r="A9" t="str">
            <v>TRENTO</v>
          </cell>
          <cell r="B9">
            <v>487906.47924999997</v>
          </cell>
          <cell r="C9">
            <v>0</v>
          </cell>
          <cell r="D9">
            <v>487906.47924999997</v>
          </cell>
          <cell r="F9">
            <v>74866</v>
          </cell>
          <cell r="K9">
            <v>493406</v>
          </cell>
          <cell r="M9">
            <v>499805.57499999995</v>
          </cell>
          <cell r="O9">
            <v>238074.37691638438</v>
          </cell>
          <cell r="Q9">
            <v>2.0477527797792543E-2</v>
          </cell>
          <cell r="BB9">
            <v>675509.52</v>
          </cell>
          <cell r="BL9">
            <v>576212.94999999995</v>
          </cell>
          <cell r="BV9">
            <v>675509.52</v>
          </cell>
          <cell r="CF9">
            <v>904556.04500000004</v>
          </cell>
          <cell r="CT9">
            <v>0.32098765432098769</v>
          </cell>
          <cell r="CU9">
            <v>0.35384615384615381</v>
          </cell>
          <cell r="CV9">
            <v>2.7208981809066089E-3</v>
          </cell>
          <cell r="CW9">
            <v>2.9994279946917225E-3</v>
          </cell>
          <cell r="FA9">
            <v>8.4148549553672205E-3</v>
          </cell>
        </row>
        <row r="10">
          <cell r="A10" t="str">
            <v>VENETO</v>
          </cell>
          <cell r="B10">
            <v>4651671.8535000002</v>
          </cell>
          <cell r="C10">
            <v>0</v>
          </cell>
          <cell r="D10">
            <v>4651671.8535000002</v>
          </cell>
          <cell r="F10">
            <v>637939</v>
          </cell>
          <cell r="K10">
            <v>4671372</v>
          </cell>
          <cell r="M10">
            <v>4761027.5500000007</v>
          </cell>
          <cell r="O10">
            <v>2281952.1489001294</v>
          </cell>
          <cell r="Q10">
            <v>6.1138511723811725E-2</v>
          </cell>
          <cell r="BB10">
            <v>6360962.8200000003</v>
          </cell>
          <cell r="BL10">
            <v>5491328.1499999994</v>
          </cell>
          <cell r="BV10">
            <v>6360962.8200000003</v>
          </cell>
          <cell r="CF10">
            <v>8714119.9399999995</v>
          </cell>
          <cell r="CT10">
            <v>0.74074074074074081</v>
          </cell>
          <cell r="CU10">
            <v>0.75384615384615394</v>
          </cell>
          <cell r="CV10">
            <v>5.9447037891738094E-2</v>
          </cell>
          <cell r="CW10">
            <v>6.0498793177514998E-2</v>
          </cell>
          <cell r="FA10">
            <v>8.0103228377457286E-2</v>
          </cell>
        </row>
        <row r="11">
          <cell r="A11" t="str">
            <v>FRIULI</v>
          </cell>
          <cell r="B11">
            <v>1293741.5332499999</v>
          </cell>
          <cell r="C11">
            <v>0</v>
          </cell>
          <cell r="D11">
            <v>1293741.5332499999</v>
          </cell>
          <cell r="F11">
            <v>141578</v>
          </cell>
          <cell r="K11">
            <v>1202070</v>
          </cell>
          <cell r="M11">
            <v>1302787.4949999999</v>
          </cell>
          <cell r="O11">
            <v>620016.41394649399</v>
          </cell>
          <cell r="Q11">
            <v>2.5978516719189212E-2</v>
          </cell>
          <cell r="BB11">
            <v>1695719.04</v>
          </cell>
          <cell r="BL11">
            <v>1425585.5999999999</v>
          </cell>
          <cell r="BV11">
            <v>1695719.04</v>
          </cell>
          <cell r="CF11">
            <v>2197401.9749999996</v>
          </cell>
          <cell r="CT11">
            <v>0.44444444444444448</v>
          </cell>
          <cell r="CU11">
            <v>0.50769230769230766</v>
          </cell>
          <cell r="CV11">
            <v>9.1783956625832754E-3</v>
          </cell>
          <cell r="CW11">
            <v>1.0484551968412434E-2</v>
          </cell>
          <cell r="FA11">
            <v>2.1645291495398056E-2</v>
          </cell>
        </row>
        <row r="12">
          <cell r="A12" t="str">
            <v>LIGURIA</v>
          </cell>
          <cell r="B12">
            <v>1837655.8817499999</v>
          </cell>
          <cell r="C12">
            <v>0</v>
          </cell>
          <cell r="D12">
            <v>1837655.8817499999</v>
          </cell>
          <cell r="F12">
            <v>172136</v>
          </cell>
          <cell r="K12">
            <v>1585612</v>
          </cell>
          <cell r="M12">
            <v>1820278.5349999997</v>
          </cell>
          <cell r="O12">
            <v>860082.89377766917</v>
          </cell>
          <cell r="Q12">
            <v>1.8080321548621207E-2</v>
          </cell>
          <cell r="BB12">
            <v>2334222.2000000002</v>
          </cell>
          <cell r="BL12">
            <v>1862665.9</v>
          </cell>
          <cell r="BV12">
            <v>2334222.2000000002</v>
          </cell>
          <cell r="CF12">
            <v>2814923.5649999999</v>
          </cell>
          <cell r="CT12">
            <v>1.1728395061728396</v>
          </cell>
          <cell r="CU12">
            <v>0.87692307692307692</v>
          </cell>
          <cell r="CV12">
            <v>3.1948836378018736E-2</v>
          </cell>
          <cell r="CW12">
            <v>2.3887899199564775E-2</v>
          </cell>
          <cell r="FA12">
            <v>2.9939440009094716E-2</v>
          </cell>
        </row>
        <row r="13">
          <cell r="A13" t="str">
            <v>EMILIA ROMAGNA</v>
          </cell>
          <cell r="B13">
            <v>4453554.585</v>
          </cell>
          <cell r="C13">
            <v>0</v>
          </cell>
          <cell r="D13">
            <v>4453554.585</v>
          </cell>
          <cell r="F13">
            <v>494940</v>
          </cell>
          <cell r="K13">
            <v>4107144</v>
          </cell>
          <cell r="M13">
            <v>4460483.3499999996</v>
          </cell>
          <cell r="O13">
            <v>2121403.6788373403</v>
          </cell>
          <cell r="Q13">
            <v>7.3391991425396721E-2</v>
          </cell>
          <cell r="BB13">
            <v>5840114.7999999998</v>
          </cell>
          <cell r="BL13">
            <v>4801601.5999999996</v>
          </cell>
          <cell r="BV13">
            <v>5840114.7999999998</v>
          </cell>
          <cell r="CF13">
            <v>7502961.4700000007</v>
          </cell>
          <cell r="CT13">
            <v>0.87654320987654322</v>
          </cell>
          <cell r="CU13">
            <v>0.84615384615384615</v>
          </cell>
          <cell r="CV13">
            <v>6.1849016001553563E-2</v>
          </cell>
          <cell r="CW13">
            <v>5.9704738090340437E-2</v>
          </cell>
          <cell r="FA13">
            <v>7.4266814358218497E-2</v>
          </cell>
        </row>
        <row r="14">
          <cell r="A14" t="str">
            <v>TOSCANA</v>
          </cell>
          <cell r="B14">
            <v>3905584.5522499997</v>
          </cell>
          <cell r="C14">
            <v>0</v>
          </cell>
          <cell r="D14">
            <v>3905584.5522499997</v>
          </cell>
          <cell r="F14">
            <v>426186</v>
          </cell>
          <cell r="K14">
            <v>3589288.5</v>
          </cell>
          <cell r="M14">
            <v>3917150.7449999996</v>
          </cell>
          <cell r="O14">
            <v>1858772.5910971588</v>
          </cell>
          <cell r="Q14">
            <v>7.6159089488507789E-2</v>
          </cell>
          <cell r="BB14">
            <v>5114826.9400000004</v>
          </cell>
          <cell r="BL14">
            <v>4210063.75</v>
          </cell>
          <cell r="BV14">
            <v>5114826.9400000004</v>
          </cell>
          <cell r="CF14">
            <v>6544647.5</v>
          </cell>
          <cell r="CT14">
            <v>0.87654320987654322</v>
          </cell>
          <cell r="CU14">
            <v>0.87692307692307692</v>
          </cell>
          <cell r="CV14">
            <v>5.4050688719629064E-2</v>
          </cell>
          <cell r="CW14">
            <v>5.4074112636733992E-2</v>
          </cell>
          <cell r="FA14">
            <v>6.5048848957404384E-2</v>
          </cell>
        </row>
        <row r="15">
          <cell r="A15" t="str">
            <v>UMBRIA</v>
          </cell>
          <cell r="B15">
            <v>928316.13449999993</v>
          </cell>
          <cell r="C15">
            <v>0</v>
          </cell>
          <cell r="D15">
            <v>928316.13449999993</v>
          </cell>
          <cell r="F15">
            <v>105356</v>
          </cell>
          <cell r="K15">
            <v>854174</v>
          </cell>
          <cell r="M15">
            <v>930478.31</v>
          </cell>
          <cell r="O15">
            <v>440093.16458215244</v>
          </cell>
          <cell r="Q15">
            <v>2.7929187859943562E-2</v>
          </cell>
          <cell r="BB15">
            <v>1222098.3999999999</v>
          </cell>
          <cell r="BL15">
            <v>994201.59999999998</v>
          </cell>
          <cell r="BV15">
            <v>1222098.3999999999</v>
          </cell>
          <cell r="CF15">
            <v>1553151.78</v>
          </cell>
          <cell r="CT15">
            <v>0.91358024691358031</v>
          </cell>
          <cell r="CU15">
            <v>0.75384615384615394</v>
          </cell>
          <cell r="CV15">
            <v>1.3406412672287623E-2</v>
          </cell>
          <cell r="CW15">
            <v>1.106238085162361E-2</v>
          </cell>
          <cell r="FA15">
            <v>1.5458341651388985E-2</v>
          </cell>
        </row>
        <row r="16">
          <cell r="A16" t="str">
            <v>MARCHE</v>
          </cell>
          <cell r="B16">
            <v>1609898.4309999999</v>
          </cell>
          <cell r="C16">
            <v>0</v>
          </cell>
          <cell r="D16">
            <v>1609898.4309999999</v>
          </cell>
          <cell r="F16">
            <v>196275</v>
          </cell>
          <cell r="K16">
            <v>1511774</v>
          </cell>
          <cell r="M16">
            <v>1618998.03</v>
          </cell>
          <cell r="O16">
            <v>767588.42791161127</v>
          </cell>
          <cell r="Q16">
            <v>3.2107855364200591E-2</v>
          </cell>
          <cell r="BB16">
            <v>2144890.66</v>
          </cell>
          <cell r="BL16">
            <v>1754343.3</v>
          </cell>
          <cell r="BV16">
            <v>2144890.66</v>
          </cell>
          <cell r="CF16">
            <v>2759527.76</v>
          </cell>
          <cell r="CT16">
            <v>0.87654320987654322</v>
          </cell>
          <cell r="CU16">
            <v>1.0307692307692309</v>
          </cell>
          <cell r="CV16">
            <v>2.2765633324941283E-2</v>
          </cell>
          <cell r="CW16">
            <v>2.6771200878538751E-2</v>
          </cell>
          <cell r="FA16">
            <v>2.7005446478368576E-2</v>
          </cell>
        </row>
        <row r="17">
          <cell r="A17" t="str">
            <v>LAZIO</v>
          </cell>
          <cell r="B17">
            <v>5191834.6879999992</v>
          </cell>
          <cell r="C17">
            <v>0</v>
          </cell>
          <cell r="D17">
            <v>5191834.6879999992</v>
          </cell>
          <cell r="F17">
            <v>724089</v>
          </cell>
          <cell r="K17">
            <v>5261240.5</v>
          </cell>
          <cell r="M17">
            <v>5346495.8999999994</v>
          </cell>
          <cell r="O17">
            <v>2560883.93560265</v>
          </cell>
          <cell r="Q17">
            <v>5.7503891753900513E-2</v>
          </cell>
          <cell r="BB17">
            <v>7123772</v>
          </cell>
          <cell r="BL17">
            <v>6204734.4000000004</v>
          </cell>
          <cell r="BV17">
            <v>7123772</v>
          </cell>
          <cell r="CF17">
            <v>9817470.5250000004</v>
          </cell>
          <cell r="CT17">
            <v>0.86419753086419759</v>
          </cell>
          <cell r="CU17">
            <v>0.86153846153846148</v>
          </cell>
          <cell r="CV17">
            <v>7.8112531091055953E-2</v>
          </cell>
          <cell r="CW17">
            <v>7.7872184841545011E-2</v>
          </cell>
          <cell r="FA17">
            <v>8.9749843269843491E-2</v>
          </cell>
        </row>
        <row r="18">
          <cell r="A18" t="str">
            <v>ABRUZZO</v>
          </cell>
          <cell r="B18">
            <v>1331950.5307499999</v>
          </cell>
          <cell r="C18">
            <v>0</v>
          </cell>
          <cell r="D18">
            <v>1331950.5307499999</v>
          </cell>
          <cell r="F18">
            <v>176337</v>
          </cell>
          <cell r="K18">
            <v>1290619.5</v>
          </cell>
          <cell r="M18">
            <v>1350835.5549999999</v>
          </cell>
          <cell r="O18">
            <v>640936.08762589993</v>
          </cell>
          <cell r="Q18">
            <v>3.568924981634241E-2</v>
          </cell>
          <cell r="BB18">
            <v>1806495.4</v>
          </cell>
          <cell r="BL18">
            <v>1497052.25</v>
          </cell>
          <cell r="BV18">
            <v>1806495.4</v>
          </cell>
          <cell r="CF18">
            <v>2373904.12</v>
          </cell>
          <cell r="CT18">
            <v>1.1481481481481484</v>
          </cell>
          <cell r="CU18">
            <v>1.3384615384615384</v>
          </cell>
          <cell r="CV18">
            <v>2.5457496169538612E-2</v>
          </cell>
          <cell r="CW18">
            <v>2.9677249877045248E-2</v>
          </cell>
          <cell r="FA18">
            <v>2.2602051175370164E-2</v>
          </cell>
        </row>
        <row r="19">
          <cell r="A19" t="str">
            <v>MOLISE</v>
          </cell>
          <cell r="B19">
            <v>335299.777</v>
          </cell>
          <cell r="C19">
            <v>0</v>
          </cell>
          <cell r="D19">
            <v>335299.777</v>
          </cell>
          <cell r="F19">
            <v>44490</v>
          </cell>
          <cell r="K19">
            <v>322218</v>
          </cell>
          <cell r="M19">
            <v>339219.58999999997</v>
          </cell>
          <cell r="O19">
            <v>160592.06979261947</v>
          </cell>
          <cell r="Q19">
            <v>1.4635451410335027E-2</v>
          </cell>
          <cell r="BB19">
            <v>454568.04000000004</v>
          </cell>
          <cell r="BL19">
            <v>371997.05</v>
          </cell>
          <cell r="BV19">
            <v>454568.04000000004</v>
          </cell>
          <cell r="CF19">
            <v>589607.37</v>
          </cell>
          <cell r="CT19">
            <v>1.2098765432098766</v>
          </cell>
          <cell r="CU19">
            <v>1.0615384615384615</v>
          </cell>
          <cell r="CV19">
            <v>6.6974640220946015E-3</v>
          </cell>
          <cell r="CW19">
            <v>5.87631497951126E-3</v>
          </cell>
          <cell r="FA19">
            <v>5.6704503594464349E-3</v>
          </cell>
        </row>
        <row r="20">
          <cell r="A20" t="str">
            <v>CAMPANIA</v>
          </cell>
          <cell r="B20">
            <v>5139244.6349999998</v>
          </cell>
          <cell r="C20">
            <v>0</v>
          </cell>
          <cell r="D20">
            <v>5139244.6349999998</v>
          </cell>
          <cell r="F20">
            <v>1038562</v>
          </cell>
          <cell r="K20">
            <v>5790192.5</v>
          </cell>
          <cell r="M20">
            <v>5413928.3300000001</v>
          </cell>
          <cell r="O20">
            <v>2585099.56526893</v>
          </cell>
          <cell r="Q20">
            <v>4.5662400550458011E-2</v>
          </cell>
          <cell r="BB20">
            <v>7615277.9800000004</v>
          </cell>
          <cell r="BL20">
            <v>6670440.6000000006</v>
          </cell>
          <cell r="BV20">
            <v>7615277.9800000004</v>
          </cell>
          <cell r="CF20">
            <v>10811853.244999999</v>
          </cell>
          <cell r="CT20">
            <v>1.2222222222222223</v>
          </cell>
          <cell r="CU20">
            <v>1.3538461538461539</v>
          </cell>
          <cell r="CV20">
            <v>0.1215801606817291</v>
          </cell>
          <cell r="CW20">
            <v>0.13467340875514608</v>
          </cell>
          <cell r="FA20">
            <v>9.2438637800972001E-2</v>
          </cell>
        </row>
        <row r="21">
          <cell r="A21" t="str">
            <v>PUGLIA</v>
          </cell>
          <cell r="B21">
            <v>3777346.5264999997</v>
          </cell>
          <cell r="C21">
            <v>0</v>
          </cell>
          <cell r="D21">
            <v>3777346.5264999997</v>
          </cell>
          <cell r="F21">
            <v>653234</v>
          </cell>
          <cell r="K21">
            <v>4047093.5</v>
          </cell>
          <cell r="M21">
            <v>3936782.4099999997</v>
          </cell>
          <cell r="O21">
            <v>1877766.4733713053</v>
          </cell>
          <cell r="Q21">
            <v>6.4310106473352655E-2</v>
          </cell>
          <cell r="BB21">
            <v>5414598.1799999997</v>
          </cell>
          <cell r="BL21">
            <v>4701204.8000000007</v>
          </cell>
          <cell r="BV21">
            <v>5414598.1799999997</v>
          </cell>
          <cell r="CF21">
            <v>7545433.0250000004</v>
          </cell>
          <cell r="CT21">
            <v>1.0987654320987654</v>
          </cell>
          <cell r="CU21">
            <v>1.1692307692307691</v>
          </cell>
          <cell r="CV21">
            <v>7.639549700275676E-2</v>
          </cell>
          <cell r="CW21">
            <v>8.1294845211576594E-2</v>
          </cell>
          <cell r="FA21">
            <v>6.6630172025384182E-2</v>
          </cell>
        </row>
        <row r="22">
          <cell r="A22" t="str">
            <v>BASILICATA</v>
          </cell>
          <cell r="B22">
            <v>589571.05449999997</v>
          </cell>
          <cell r="C22">
            <v>0</v>
          </cell>
          <cell r="D22">
            <v>589571.05449999997</v>
          </cell>
          <cell r="F22">
            <v>90068</v>
          </cell>
          <cell r="K22">
            <v>598162.5</v>
          </cell>
          <cell r="M22">
            <v>604502.72</v>
          </cell>
          <cell r="O22">
            <v>287702.08082705602</v>
          </cell>
          <cell r="Q22">
            <v>3.2932511384199017E-2</v>
          </cell>
          <cell r="BB22">
            <v>822694.9</v>
          </cell>
          <cell r="BL22">
            <v>688750.4</v>
          </cell>
          <cell r="BV22">
            <v>822694.9</v>
          </cell>
          <cell r="CF22">
            <v>1107024.355</v>
          </cell>
          <cell r="CT22">
            <v>1.0123456790123457</v>
          </cell>
          <cell r="CU22">
            <v>1.0923076923076922</v>
          </cell>
          <cell r="CV22">
            <v>1.0403214451197551E-2</v>
          </cell>
          <cell r="CW22">
            <v>1.1224931765260245E-2</v>
          </cell>
          <cell r="FA22">
            <v>1.0179500829405885E-2</v>
          </cell>
        </row>
        <row r="23">
          <cell r="A23" t="str">
            <v>CALABRIA</v>
          </cell>
          <cell r="B23">
            <v>1917555.1510000001</v>
          </cell>
          <cell r="C23">
            <v>0</v>
          </cell>
          <cell r="D23">
            <v>1917555.1510000001</v>
          </cell>
          <cell r="F23">
            <v>319821</v>
          </cell>
          <cell r="K23">
            <v>2018766.5</v>
          </cell>
          <cell r="M23">
            <v>1986959.53</v>
          </cell>
          <cell r="O23">
            <v>945142.49179544614</v>
          </cell>
          <cell r="Q23">
            <v>4.9893431141470594E-2</v>
          </cell>
          <cell r="BB23">
            <v>2731648.6</v>
          </cell>
          <cell r="BL23">
            <v>2331152.35</v>
          </cell>
          <cell r="BV23">
            <v>2731648.6</v>
          </cell>
          <cell r="CF23">
            <v>3759912.3450000002</v>
          </cell>
          <cell r="CT23">
            <v>1.3703703703703705</v>
          </cell>
          <cell r="CU23">
            <v>1.2923076923076924</v>
          </cell>
          <cell r="CV23">
            <v>4.7527348270943154E-2</v>
          </cell>
          <cell r="CW23">
            <v>4.4819969180249088E-2</v>
          </cell>
          <cell r="FA23">
            <v>3.3577401087220578E-2</v>
          </cell>
        </row>
        <row r="24">
          <cell r="A24" t="str">
            <v>SICILIA</v>
          </cell>
          <cell r="B24">
            <v>4753429.4157499997</v>
          </cell>
          <cell r="C24">
            <v>0</v>
          </cell>
          <cell r="D24">
            <v>4753429.4157499997</v>
          </cell>
          <cell r="F24">
            <v>833356</v>
          </cell>
          <cell r="K24">
            <v>5011252.5</v>
          </cell>
          <cell r="M24">
            <v>4924677.7549999999</v>
          </cell>
          <cell r="O24">
            <v>2339870.7243107129</v>
          </cell>
          <cell r="Q24">
            <v>8.5321844251594253E-2</v>
          </cell>
          <cell r="BB24">
            <v>6787190.4199999999</v>
          </cell>
          <cell r="BL24">
            <v>5786169.7999999998</v>
          </cell>
          <cell r="BV24">
            <v>6787190.4199999999</v>
          </cell>
          <cell r="CF24">
            <v>9222294.25</v>
          </cell>
          <cell r="CT24">
            <v>1.271604938271605</v>
          </cell>
          <cell r="CU24">
            <v>1.3076923076923077</v>
          </cell>
          <cell r="CV24">
            <v>0.10947577455836111</v>
          </cell>
          <cell r="CW24">
            <v>0.11258262999765738</v>
          </cell>
          <cell r="FA24">
            <v>8.3258741715253659E-2</v>
          </cell>
        </row>
        <row r="25">
          <cell r="A25" t="str">
            <v>SARDEGNA</v>
          </cell>
          <cell r="B25">
            <v>1561818.48275</v>
          </cell>
          <cell r="C25">
            <v>0</v>
          </cell>
          <cell r="D25">
            <v>1561818.48275</v>
          </cell>
          <cell r="F25">
            <v>219618</v>
          </cell>
          <cell r="K25">
            <v>1644462.5</v>
          </cell>
          <cell r="M25">
            <v>1627048.1850000001</v>
          </cell>
          <cell r="O25">
            <v>781705.45935476862</v>
          </cell>
          <cell r="Q25">
            <v>7.9430199080967365E-2</v>
          </cell>
          <cell r="BB25">
            <v>2180818.2999999998</v>
          </cell>
          <cell r="BL25">
            <v>1954156.2</v>
          </cell>
          <cell r="BV25">
            <v>2180818.2999999998</v>
          </cell>
          <cell r="CF25">
            <v>3141141.4699999997</v>
          </cell>
          <cell r="CT25">
            <v>0.87654320987654322</v>
          </cell>
          <cell r="CU25">
            <v>0.76923076923076927</v>
          </cell>
          <cell r="CV25">
            <v>2.4763774407825675E-2</v>
          </cell>
          <cell r="CW25">
            <v>2.173202304478743E-2</v>
          </cell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MPUT PER CE"/>
      <sheetName val="CE"/>
      <sheetName val="CE_MIN"/>
    </sheetNames>
    <sheetDataSet>
      <sheetData sheetId="0" refreshError="1"/>
      <sheetData sheetId="1" refreshError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GIMI"/>
      <sheetName val="Prospetto  interno"/>
      <sheetName val="Riepilogativo tendenziale"/>
      <sheetName val="Riepilogativo programmatico"/>
      <sheetName val="Prospetto riepilogativo"/>
      <sheetName val="Spesa per funzioni quadro"/>
      <sheetName val="Spesa per funzioni"/>
      <sheetName val="Note spesa"/>
      <sheetName val="vacanza tend Rgs"/>
      <sheetName val="vacanza tend 13 Rgs"/>
      <sheetName val="medie prog"/>
      <sheetName val="medie prog 13"/>
      <sheetName val="cons progr"/>
      <sheetName val="cons progr 13"/>
      <sheetName val="medie tend"/>
      <sheetName val="medie tend 13"/>
      <sheetName val="vacanza tendenziale"/>
      <sheetName val="vacanza tendenziale 13"/>
      <sheetName val="medie tend Rgs"/>
      <sheetName val="medie tend Rgs infl"/>
      <sheetName val="cons tend"/>
      <sheetName val="cons tend 13"/>
      <sheetName val="Foglio1"/>
      <sheetName val="parametri progr"/>
      <sheetName val="parametri tend"/>
      <sheetName val="parametri Rgs"/>
      <sheetName val="output vacanza 13 base Rgs"/>
      <sheetName val="output vacanza 13"/>
      <sheetName val="output vacanza"/>
      <sheetName val="output vacanza base Rgs"/>
      <sheetName val="output contratti"/>
      <sheetName val="output quadro"/>
      <sheetName val="output pil2"/>
      <sheetName val="otuput schema2"/>
      <sheetName val="output pil"/>
      <sheetName val="parametri"/>
      <sheetName val="output contratti 13"/>
      <sheetName val="vacanza programmatico"/>
      <sheetName val="output vacanza IN (2)"/>
      <sheetName val="output vacanza IN"/>
      <sheetName val="CE 2008"/>
      <sheetName val="WorkCap"/>
      <sheetName val="Newco"/>
      <sheetName val="ABC"/>
      <sheetName val="Tabel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I11">
            <v>1</v>
          </cell>
          <cell r="J11">
            <v>1</v>
          </cell>
          <cell r="K11">
            <v>1</v>
          </cell>
        </row>
        <row r="16">
          <cell r="I16">
            <v>4.2431372628119579E-2</v>
          </cell>
          <cell r="J16">
            <v>4.2273778263924866E-2</v>
          </cell>
          <cell r="K16">
            <v>4.3127152103565436E-2</v>
          </cell>
        </row>
        <row r="20">
          <cell r="I20">
            <v>1</v>
          </cell>
          <cell r="J20">
            <v>1</v>
          </cell>
          <cell r="K20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Foglio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  <sheetName val="parametri progr"/>
    </sheetNames>
    <sheetDataSet>
      <sheetData sheetId="0" refreshError="1"/>
      <sheetData sheetId="1" refreshError="1">
        <row r="13">
          <cell r="C13">
            <v>0.42499999999999999</v>
          </cell>
        </row>
        <row r="14">
          <cell r="C14">
            <v>0.28999999999999998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EJ38"/>
  <sheetViews>
    <sheetView tabSelected="1" topLeftCell="A4" zoomScale="54" zoomScaleNormal="54" zoomScaleSheetLayoutView="40" workbookViewId="0">
      <pane xSplit="1" ySplit="6" topLeftCell="B10" activePane="bottomRight" state="frozen"/>
      <selection activeCell="A4" sqref="A4"/>
      <selection pane="topRight" activeCell="B4" sqref="B4"/>
      <selection pane="bottomLeft" activeCell="A10" sqref="A10"/>
      <selection pane="bottomRight" activeCell="C9" sqref="C9"/>
    </sheetView>
  </sheetViews>
  <sheetFormatPr defaultColWidth="8.85546875" defaultRowHeight="12" x14ac:dyDescent="0.2"/>
  <cols>
    <col min="1" max="1" width="19.7109375" style="2" customWidth="1"/>
    <col min="2" max="2" width="24.140625" style="2" customWidth="1"/>
    <col min="3" max="3" width="25.42578125" style="2" customWidth="1"/>
    <col min="4" max="4" width="20.7109375" style="2" customWidth="1"/>
    <col min="5" max="5" width="21.28515625" style="2" customWidth="1"/>
    <col min="6" max="7" width="24.140625" style="2" customWidth="1"/>
    <col min="8" max="8" width="18.28515625" style="2" customWidth="1"/>
    <col min="9" max="9" width="20.5703125" style="2" customWidth="1"/>
    <col min="10" max="10" width="24" style="2" customWidth="1"/>
    <col min="11" max="11" width="22.42578125" style="2" customWidth="1"/>
    <col min="12" max="12" width="26.85546875" style="2" customWidth="1"/>
    <col min="13" max="13" width="21.85546875" style="2" customWidth="1"/>
    <col min="14" max="14" width="22.28515625" style="2" customWidth="1"/>
    <col min="15" max="15" width="26.85546875" style="2" customWidth="1"/>
    <col min="16" max="16" width="25.140625" style="2" customWidth="1"/>
    <col min="17" max="17" width="23.7109375" style="2" customWidth="1"/>
    <col min="18" max="18" width="26.85546875" style="2" customWidth="1"/>
    <col min="19" max="19" width="23.28515625" style="2" customWidth="1"/>
    <col min="20" max="22" width="24.42578125" style="2" customWidth="1"/>
    <col min="23" max="24" width="21" style="2" bestFit="1" customWidth="1"/>
    <col min="25" max="25" width="19.7109375" style="2" bestFit="1" customWidth="1"/>
    <col min="26" max="27" width="21" style="2" bestFit="1" customWidth="1"/>
    <col min="28" max="28" width="19.7109375" style="2" bestFit="1" customWidth="1"/>
    <col min="29" max="31" width="24.7109375" style="2" customWidth="1"/>
    <col min="32" max="32" width="26.5703125" style="2" customWidth="1"/>
    <col min="33" max="34" width="24.7109375" style="2" customWidth="1"/>
    <col min="35" max="35" width="23.28515625" style="2" customWidth="1"/>
    <col min="36" max="36" width="30.85546875" style="2" customWidth="1"/>
    <col min="37" max="37" width="28.42578125" style="2" customWidth="1"/>
    <col min="38" max="55" width="25.140625" style="2" customWidth="1"/>
    <col min="56" max="56" width="29.7109375" style="2" bestFit="1" customWidth="1"/>
    <col min="57" max="57" width="27.140625" style="2" bestFit="1" customWidth="1"/>
    <col min="58" max="58" width="26.85546875" style="2" bestFit="1" customWidth="1"/>
    <col min="59" max="59" width="29.7109375" style="2" bestFit="1" customWidth="1"/>
    <col min="60" max="60" width="27.140625" style="2" bestFit="1" customWidth="1"/>
    <col min="61" max="61" width="26.85546875" style="2" bestFit="1" customWidth="1"/>
    <col min="62" max="62" width="29.7109375" style="2" bestFit="1" customWidth="1"/>
    <col min="63" max="64" width="27.7109375" style="2" bestFit="1" customWidth="1"/>
    <col min="65" max="65" width="35.28515625" style="2" bestFit="1" customWidth="1"/>
    <col min="66" max="66" width="28.42578125" style="2" bestFit="1" customWidth="1"/>
    <col min="67" max="67" width="25.5703125" style="2" bestFit="1" customWidth="1"/>
    <col min="68" max="68" width="29.7109375" style="2" bestFit="1" customWidth="1"/>
    <col min="69" max="69" width="27.140625" style="2" bestFit="1" customWidth="1"/>
    <col min="70" max="70" width="26.85546875" style="2" bestFit="1" customWidth="1"/>
    <col min="71" max="71" width="29.7109375" style="2" bestFit="1" customWidth="1"/>
    <col min="72" max="73" width="27.7109375" style="2" bestFit="1" customWidth="1"/>
    <col min="74" max="74" width="24" style="2" bestFit="1" customWidth="1"/>
    <col min="75" max="75" width="28.42578125" style="2" bestFit="1" customWidth="1"/>
    <col min="76" max="76" width="25.5703125" style="2" bestFit="1" customWidth="1"/>
    <col min="77" max="77" width="21.28515625" style="2" bestFit="1" customWidth="1"/>
    <col min="78" max="78" width="27.140625" style="2" bestFit="1" customWidth="1"/>
    <col min="79" max="79" width="26" style="2" bestFit="1" customWidth="1"/>
    <col min="80" max="80" width="21.28515625" style="2" bestFit="1" customWidth="1"/>
    <col min="81" max="81" width="27.140625" style="2" bestFit="1" customWidth="1"/>
    <col min="82" max="82" width="26" style="2" bestFit="1" customWidth="1"/>
    <col min="83" max="83" width="23.42578125" style="2" bestFit="1" customWidth="1"/>
    <col min="84" max="85" width="27.7109375" style="2" bestFit="1" customWidth="1"/>
    <col min="86" max="86" width="23.7109375" style="2" bestFit="1" customWidth="1"/>
    <col min="87" max="87" width="28.42578125" style="2" bestFit="1" customWidth="1"/>
    <col min="88" max="88" width="25.5703125" style="2" bestFit="1" customWidth="1"/>
    <col min="89" max="89" width="21.28515625" style="2" bestFit="1" customWidth="1"/>
    <col min="90" max="90" width="27.140625" style="2" bestFit="1" customWidth="1"/>
    <col min="91" max="91" width="26" style="2" bestFit="1" customWidth="1"/>
    <col min="92" max="92" width="23.42578125" style="2" bestFit="1" customWidth="1"/>
    <col min="93" max="94" width="27.7109375" style="2" bestFit="1" customWidth="1"/>
    <col min="95" max="96" width="23.7109375" style="2" bestFit="1" customWidth="1"/>
    <col min="97" max="97" width="25.5703125" style="2" bestFit="1" customWidth="1"/>
    <col min="98" max="98" width="29" style="2" bestFit="1" customWidth="1"/>
    <col min="99" max="99" width="27.140625" style="2" bestFit="1" customWidth="1"/>
    <col min="100" max="100" width="26" style="2" bestFit="1" customWidth="1"/>
    <col min="101" max="101" width="29" style="2" bestFit="1" customWidth="1"/>
    <col min="102" max="102" width="27.140625" style="2" bestFit="1" customWidth="1"/>
    <col min="103" max="103" width="26" style="2" bestFit="1" customWidth="1"/>
    <col min="104" max="104" width="29" style="2" bestFit="1" customWidth="1"/>
    <col min="105" max="106" width="27.7109375" style="2" bestFit="1" customWidth="1"/>
    <col min="107" max="107" width="23.7109375" style="2" bestFit="1" customWidth="1"/>
    <col min="108" max="108" width="28.42578125" style="2" bestFit="1" customWidth="1"/>
    <col min="109" max="109" width="25.5703125" style="2" bestFit="1" customWidth="1"/>
    <col min="110" max="110" width="29" style="2" bestFit="1" customWidth="1"/>
    <col min="111" max="111" width="27.140625" style="2" bestFit="1" customWidth="1"/>
    <col min="112" max="112" width="26" style="2" bestFit="1" customWidth="1"/>
    <col min="113" max="113" width="29" style="2" bestFit="1" customWidth="1"/>
    <col min="114" max="115" width="27.7109375" style="2" bestFit="1" customWidth="1"/>
    <col min="116" max="116" width="27.140625" style="2" customWidth="1"/>
    <col min="117" max="117" width="28.42578125" style="2" bestFit="1" customWidth="1"/>
    <col min="118" max="118" width="25.5703125" style="2" bestFit="1" customWidth="1"/>
    <col min="119" max="119" width="22.140625" style="2" bestFit="1" customWidth="1"/>
    <col min="120" max="120" width="27.140625" style="2" bestFit="1" customWidth="1"/>
    <col min="121" max="121" width="26.85546875" style="2" bestFit="1" customWidth="1"/>
    <col min="122" max="122" width="24.28515625" style="2" bestFit="1" customWidth="1"/>
    <col min="123" max="124" width="27.7109375" style="2" bestFit="1" customWidth="1"/>
    <col min="125" max="125" width="25.5703125" style="2" bestFit="1" customWidth="1"/>
    <col min="126" max="126" width="28.42578125" style="2" bestFit="1" customWidth="1"/>
    <col min="127" max="127" width="24.7109375" style="2" bestFit="1" customWidth="1"/>
    <col min="128" max="128" width="17.7109375" style="2" customWidth="1"/>
    <col min="129" max="129" width="27.140625" style="2" bestFit="1" customWidth="1"/>
    <col min="130" max="130" width="26" style="2" bestFit="1" customWidth="1"/>
    <col min="131" max="131" width="17.5703125" style="2" customWidth="1"/>
    <col min="132" max="132" width="17.28515625" style="2" customWidth="1"/>
    <col min="133" max="133" width="17" style="2" customWidth="1"/>
    <col min="134" max="134" width="27.42578125" style="2" customWidth="1"/>
    <col min="135" max="135" width="28.140625" style="2" bestFit="1" customWidth="1"/>
    <col min="136" max="136" width="16.5703125" style="2" bestFit="1" customWidth="1"/>
    <col min="137" max="138" width="43.7109375" style="2" customWidth="1"/>
    <col min="139" max="139" width="8.85546875" style="2"/>
    <col min="140" max="140" width="15.42578125" style="2" bestFit="1" customWidth="1"/>
    <col min="141" max="16384" width="8.85546875" style="2"/>
  </cols>
  <sheetData>
    <row r="1" spans="1:138" x14ac:dyDescent="0.2">
      <c r="A1" s="1" t="s">
        <v>135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</row>
    <row r="2" spans="1:138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</row>
    <row r="3" spans="1:138" x14ac:dyDescent="0.2">
      <c r="M3" s="4"/>
      <c r="N3" s="4"/>
      <c r="O3" s="4"/>
      <c r="P3" s="4"/>
      <c r="Q3" s="4"/>
      <c r="R3" s="4"/>
      <c r="S3" s="4"/>
      <c r="T3" s="4"/>
      <c r="U3" s="4"/>
      <c r="V3" s="4"/>
    </row>
    <row r="4" spans="1:138" x14ac:dyDescent="0.2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</row>
    <row r="5" spans="1:138" ht="12.75" thickBot="1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138" ht="12.75" thickBot="1" x14ac:dyDescent="0.25">
      <c r="A6" s="7" t="s">
        <v>2</v>
      </c>
      <c r="B6" s="8" t="s">
        <v>3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0"/>
      <c r="AF6" s="11"/>
      <c r="AG6" s="11"/>
      <c r="AH6" s="11"/>
      <c r="AI6" s="8" t="s">
        <v>4</v>
      </c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10"/>
      <c r="BY6" s="8" t="s">
        <v>5</v>
      </c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10"/>
      <c r="CT6" s="8" t="s">
        <v>6</v>
      </c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10"/>
      <c r="DO6" s="12" t="s">
        <v>119</v>
      </c>
      <c r="DP6" s="12"/>
      <c r="DQ6" s="12"/>
      <c r="DR6" s="12"/>
      <c r="DS6" s="12"/>
      <c r="DT6" s="12"/>
      <c r="DU6" s="12"/>
      <c r="DV6" s="12"/>
      <c r="DW6" s="12"/>
      <c r="DX6" s="8" t="s">
        <v>134</v>
      </c>
      <c r="DY6" s="9"/>
      <c r="DZ6" s="9"/>
      <c r="EA6" s="9"/>
      <c r="EB6" s="9"/>
      <c r="EC6" s="9"/>
      <c r="ED6" s="9"/>
      <c r="EE6" s="9"/>
      <c r="EF6" s="10"/>
      <c r="EG6" s="13" t="s">
        <v>136</v>
      </c>
      <c r="EH6" s="14" t="s">
        <v>137</v>
      </c>
    </row>
    <row r="7" spans="1:138" ht="12.75" thickBot="1" x14ac:dyDescent="0.25">
      <c r="A7" s="15"/>
      <c r="B7" s="16" t="s">
        <v>78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8" t="s">
        <v>88</v>
      </c>
      <c r="O7" s="18"/>
      <c r="P7" s="18"/>
      <c r="Q7" s="18"/>
      <c r="R7" s="18"/>
      <c r="S7" s="18"/>
      <c r="T7" s="18"/>
      <c r="U7" s="18"/>
      <c r="V7" s="18"/>
      <c r="W7" s="18" t="s">
        <v>104</v>
      </c>
      <c r="X7" s="18"/>
      <c r="Y7" s="18"/>
      <c r="Z7" s="18"/>
      <c r="AA7" s="18"/>
      <c r="AB7" s="18"/>
      <c r="AC7" s="18"/>
      <c r="AD7" s="18"/>
      <c r="AE7" s="18"/>
      <c r="AF7" s="19" t="s">
        <v>228</v>
      </c>
      <c r="AG7" s="20"/>
      <c r="AH7" s="21"/>
      <c r="AI7" s="22" t="s">
        <v>95</v>
      </c>
      <c r="AJ7" s="22"/>
      <c r="AK7" s="22"/>
      <c r="AL7" s="23" t="s">
        <v>99</v>
      </c>
      <c r="AM7" s="23"/>
      <c r="AN7" s="23"/>
      <c r="AO7" s="23"/>
      <c r="AP7" s="23"/>
      <c r="AQ7" s="23"/>
      <c r="AR7" s="23"/>
      <c r="AS7" s="23"/>
      <c r="AT7" s="23"/>
      <c r="AU7" s="23" t="s">
        <v>111</v>
      </c>
      <c r="AV7" s="23"/>
      <c r="AW7" s="23"/>
      <c r="AX7" s="23"/>
      <c r="AY7" s="23"/>
      <c r="AZ7" s="23"/>
      <c r="BA7" s="23"/>
      <c r="BB7" s="23"/>
      <c r="BC7" s="23"/>
      <c r="BD7" s="18" t="s">
        <v>101</v>
      </c>
      <c r="BE7" s="18"/>
      <c r="BF7" s="18"/>
      <c r="BG7" s="18" t="s">
        <v>88</v>
      </c>
      <c r="BH7" s="18"/>
      <c r="BI7" s="18"/>
      <c r="BJ7" s="18"/>
      <c r="BK7" s="18"/>
      <c r="BL7" s="18"/>
      <c r="BM7" s="18"/>
      <c r="BN7" s="18"/>
      <c r="BO7" s="18"/>
      <c r="BP7" s="18" t="s">
        <v>104</v>
      </c>
      <c r="BQ7" s="18"/>
      <c r="BR7" s="18"/>
      <c r="BS7" s="18"/>
      <c r="BT7" s="18"/>
      <c r="BU7" s="18"/>
      <c r="BV7" s="18"/>
      <c r="BW7" s="18"/>
      <c r="BX7" s="18"/>
      <c r="BY7" s="24" t="s">
        <v>78</v>
      </c>
      <c r="BZ7" s="24"/>
      <c r="CA7" s="24"/>
      <c r="CB7" s="18" t="s">
        <v>88</v>
      </c>
      <c r="CC7" s="18"/>
      <c r="CD7" s="18"/>
      <c r="CE7" s="18"/>
      <c r="CF7" s="18"/>
      <c r="CG7" s="18"/>
      <c r="CH7" s="18"/>
      <c r="CI7" s="18"/>
      <c r="CJ7" s="18"/>
      <c r="CK7" s="18" t="s">
        <v>104</v>
      </c>
      <c r="CL7" s="18"/>
      <c r="CM7" s="18"/>
      <c r="CN7" s="18"/>
      <c r="CO7" s="18"/>
      <c r="CP7" s="18"/>
      <c r="CQ7" s="18"/>
      <c r="CR7" s="18"/>
      <c r="CS7" s="18"/>
      <c r="CT7" s="17" t="s">
        <v>78</v>
      </c>
      <c r="CU7" s="17"/>
      <c r="CV7" s="17"/>
      <c r="CW7" s="25" t="s">
        <v>88</v>
      </c>
      <c r="CX7" s="26"/>
      <c r="CY7" s="26"/>
      <c r="CZ7" s="26"/>
      <c r="DA7" s="26"/>
      <c r="DB7" s="26"/>
      <c r="DC7" s="26"/>
      <c r="DD7" s="26"/>
      <c r="DE7" s="16"/>
      <c r="DF7" s="25" t="s">
        <v>104</v>
      </c>
      <c r="DG7" s="26"/>
      <c r="DH7" s="26"/>
      <c r="DI7" s="26"/>
      <c r="DJ7" s="26"/>
      <c r="DK7" s="26"/>
      <c r="DL7" s="26"/>
      <c r="DM7" s="26"/>
      <c r="DN7" s="16"/>
      <c r="DO7" s="27" t="s">
        <v>120</v>
      </c>
      <c r="DP7" s="27"/>
      <c r="DQ7" s="27"/>
      <c r="DR7" s="27"/>
      <c r="DS7" s="27"/>
      <c r="DT7" s="27"/>
      <c r="DU7" s="27"/>
      <c r="DV7" s="27"/>
      <c r="DW7" s="27"/>
      <c r="DX7" s="8" t="s">
        <v>133</v>
      </c>
      <c r="DY7" s="9"/>
      <c r="DZ7" s="9"/>
      <c r="EA7" s="9"/>
      <c r="EB7" s="9"/>
      <c r="EC7" s="9"/>
      <c r="ED7" s="9"/>
      <c r="EE7" s="9"/>
      <c r="EF7" s="10"/>
      <c r="EG7" s="28"/>
      <c r="EH7" s="29"/>
    </row>
    <row r="8" spans="1:138" ht="48" x14ac:dyDescent="0.2">
      <c r="A8" s="15"/>
      <c r="B8" s="30" t="s">
        <v>79</v>
      </c>
      <c r="C8" s="31" t="s">
        <v>80</v>
      </c>
      <c r="D8" s="31" t="s">
        <v>82</v>
      </c>
      <c r="E8" s="31" t="s">
        <v>81</v>
      </c>
      <c r="F8" s="31" t="s">
        <v>83</v>
      </c>
      <c r="G8" s="31" t="s">
        <v>84</v>
      </c>
      <c r="H8" s="31" t="s">
        <v>85</v>
      </c>
      <c r="I8" s="31" t="s">
        <v>86</v>
      </c>
      <c r="J8" s="31" t="s">
        <v>87</v>
      </c>
      <c r="K8" s="31" t="s">
        <v>232</v>
      </c>
      <c r="L8" s="31" t="s">
        <v>233</v>
      </c>
      <c r="M8" s="31" t="s">
        <v>7</v>
      </c>
      <c r="N8" s="31" t="s">
        <v>92</v>
      </c>
      <c r="O8" s="31" t="s">
        <v>93</v>
      </c>
      <c r="P8" s="31" t="s">
        <v>94</v>
      </c>
      <c r="Q8" s="31" t="s">
        <v>89</v>
      </c>
      <c r="R8" s="31" t="s">
        <v>90</v>
      </c>
      <c r="S8" s="31" t="s">
        <v>91</v>
      </c>
      <c r="T8" s="31" t="s">
        <v>8</v>
      </c>
      <c r="U8" s="31" t="s">
        <v>9</v>
      </c>
      <c r="V8" s="31" t="s">
        <v>10</v>
      </c>
      <c r="W8" s="31" t="s">
        <v>105</v>
      </c>
      <c r="X8" s="31" t="s">
        <v>106</v>
      </c>
      <c r="Y8" s="31" t="s">
        <v>107</v>
      </c>
      <c r="Z8" s="31" t="s">
        <v>108</v>
      </c>
      <c r="AA8" s="31" t="s">
        <v>109</v>
      </c>
      <c r="AB8" s="31" t="s">
        <v>110</v>
      </c>
      <c r="AC8" s="31" t="s">
        <v>8</v>
      </c>
      <c r="AD8" s="31" t="s">
        <v>9</v>
      </c>
      <c r="AE8" s="31" t="s">
        <v>10</v>
      </c>
      <c r="AF8" s="31" t="s">
        <v>8</v>
      </c>
      <c r="AG8" s="31" t="s">
        <v>9</v>
      </c>
      <c r="AH8" s="31" t="s">
        <v>10</v>
      </c>
      <c r="AI8" s="32" t="s">
        <v>96</v>
      </c>
      <c r="AJ8" s="32" t="s">
        <v>97</v>
      </c>
      <c r="AK8" s="32" t="s">
        <v>98</v>
      </c>
      <c r="AL8" s="33" t="s">
        <v>96</v>
      </c>
      <c r="AM8" s="33" t="s">
        <v>97</v>
      </c>
      <c r="AN8" s="33" t="s">
        <v>98</v>
      </c>
      <c r="AO8" s="33" t="s">
        <v>150</v>
      </c>
      <c r="AP8" s="33" t="s">
        <v>151</v>
      </c>
      <c r="AQ8" s="33" t="s">
        <v>91</v>
      </c>
      <c r="AR8" s="33" t="s">
        <v>8</v>
      </c>
      <c r="AS8" s="33" t="s">
        <v>9</v>
      </c>
      <c r="AT8" s="33" t="s">
        <v>10</v>
      </c>
      <c r="AU8" s="33" t="s">
        <v>112</v>
      </c>
      <c r="AV8" s="33" t="s">
        <v>113</v>
      </c>
      <c r="AW8" s="33" t="s">
        <v>114</v>
      </c>
      <c r="AX8" s="33" t="s">
        <v>152</v>
      </c>
      <c r="AY8" s="33" t="s">
        <v>153</v>
      </c>
      <c r="AZ8" s="33" t="s">
        <v>91</v>
      </c>
      <c r="BA8" s="33" t="s">
        <v>8</v>
      </c>
      <c r="BB8" s="33" t="s">
        <v>9</v>
      </c>
      <c r="BC8" s="33" t="s">
        <v>10</v>
      </c>
      <c r="BD8" s="34" t="s">
        <v>96</v>
      </c>
      <c r="BE8" s="34" t="s">
        <v>97</v>
      </c>
      <c r="BF8" s="34" t="s">
        <v>98</v>
      </c>
      <c r="BG8" s="34" t="s">
        <v>96</v>
      </c>
      <c r="BH8" s="34" t="s">
        <v>97</v>
      </c>
      <c r="BI8" s="34" t="s">
        <v>98</v>
      </c>
      <c r="BJ8" s="34" t="s">
        <v>100</v>
      </c>
      <c r="BK8" s="34" t="s">
        <v>90</v>
      </c>
      <c r="BL8" s="34" t="s">
        <v>91</v>
      </c>
      <c r="BM8" s="34" t="s">
        <v>8</v>
      </c>
      <c r="BN8" s="34" t="s">
        <v>9</v>
      </c>
      <c r="BO8" s="34" t="s">
        <v>10</v>
      </c>
      <c r="BP8" s="34" t="s">
        <v>112</v>
      </c>
      <c r="BQ8" s="34" t="s">
        <v>113</v>
      </c>
      <c r="BR8" s="34" t="s">
        <v>114</v>
      </c>
      <c r="BS8" s="34" t="s">
        <v>115</v>
      </c>
      <c r="BT8" s="34" t="s">
        <v>109</v>
      </c>
      <c r="BU8" s="34" t="s">
        <v>110</v>
      </c>
      <c r="BV8" s="34" t="s">
        <v>8</v>
      </c>
      <c r="BW8" s="34" t="s">
        <v>9</v>
      </c>
      <c r="BX8" s="34" t="s">
        <v>10</v>
      </c>
      <c r="BY8" s="34" t="s">
        <v>92</v>
      </c>
      <c r="BZ8" s="34" t="s">
        <v>97</v>
      </c>
      <c r="CA8" s="34" t="s">
        <v>102</v>
      </c>
      <c r="CB8" s="34" t="s">
        <v>92</v>
      </c>
      <c r="CC8" s="34" t="s">
        <v>97</v>
      </c>
      <c r="CD8" s="34" t="s">
        <v>102</v>
      </c>
      <c r="CE8" s="34" t="s">
        <v>89</v>
      </c>
      <c r="CF8" s="34" t="s">
        <v>103</v>
      </c>
      <c r="CG8" s="34" t="s">
        <v>91</v>
      </c>
      <c r="CH8" s="34" t="s">
        <v>8</v>
      </c>
      <c r="CI8" s="34" t="s">
        <v>9</v>
      </c>
      <c r="CJ8" s="34" t="s">
        <v>10</v>
      </c>
      <c r="CK8" s="34" t="s">
        <v>105</v>
      </c>
      <c r="CL8" s="34" t="s">
        <v>113</v>
      </c>
      <c r="CM8" s="34" t="s">
        <v>116</v>
      </c>
      <c r="CN8" s="34" t="s">
        <v>117</v>
      </c>
      <c r="CO8" s="34" t="s">
        <v>118</v>
      </c>
      <c r="CP8" s="34" t="s">
        <v>110</v>
      </c>
      <c r="CQ8" s="34" t="s">
        <v>8</v>
      </c>
      <c r="CR8" s="34" t="s">
        <v>9</v>
      </c>
      <c r="CS8" s="34" t="s">
        <v>10</v>
      </c>
      <c r="CT8" s="34" t="s">
        <v>92</v>
      </c>
      <c r="CU8" s="34" t="s">
        <v>97</v>
      </c>
      <c r="CV8" s="34" t="s">
        <v>102</v>
      </c>
      <c r="CW8" s="34" t="s">
        <v>92</v>
      </c>
      <c r="CX8" s="34" t="s">
        <v>97</v>
      </c>
      <c r="CY8" s="34" t="s">
        <v>102</v>
      </c>
      <c r="CZ8" s="34" t="s">
        <v>89</v>
      </c>
      <c r="DA8" s="34" t="s">
        <v>103</v>
      </c>
      <c r="DB8" s="34" t="s">
        <v>91</v>
      </c>
      <c r="DC8" s="34" t="s">
        <v>8</v>
      </c>
      <c r="DD8" s="34" t="s">
        <v>9</v>
      </c>
      <c r="DE8" s="34" t="s">
        <v>10</v>
      </c>
      <c r="DF8" s="34" t="s">
        <v>105</v>
      </c>
      <c r="DG8" s="34" t="s">
        <v>113</v>
      </c>
      <c r="DH8" s="34" t="s">
        <v>116</v>
      </c>
      <c r="DI8" s="34" t="s">
        <v>117</v>
      </c>
      <c r="DJ8" s="34" t="s">
        <v>118</v>
      </c>
      <c r="DK8" s="34" t="s">
        <v>110</v>
      </c>
      <c r="DL8" s="34" t="s">
        <v>8</v>
      </c>
      <c r="DM8" s="34" t="s">
        <v>9</v>
      </c>
      <c r="DN8" s="34" t="s">
        <v>10</v>
      </c>
      <c r="DO8" s="34" t="s">
        <v>121</v>
      </c>
      <c r="DP8" s="34" t="s">
        <v>113</v>
      </c>
      <c r="DQ8" s="34" t="s">
        <v>122</v>
      </c>
      <c r="DR8" s="34" t="s">
        <v>123</v>
      </c>
      <c r="DS8" s="34" t="s">
        <v>109</v>
      </c>
      <c r="DT8" s="34" t="s">
        <v>124</v>
      </c>
      <c r="DU8" s="34" t="s">
        <v>8</v>
      </c>
      <c r="DV8" s="34" t="s">
        <v>9</v>
      </c>
      <c r="DW8" s="34" t="s">
        <v>10</v>
      </c>
      <c r="DX8" s="35" t="s">
        <v>132</v>
      </c>
      <c r="DY8" s="35" t="s">
        <v>131</v>
      </c>
      <c r="DZ8" s="35" t="s">
        <v>130</v>
      </c>
      <c r="EA8" s="35" t="s">
        <v>105</v>
      </c>
      <c r="EB8" s="35" t="s">
        <v>113</v>
      </c>
      <c r="EC8" s="35" t="s">
        <v>116</v>
      </c>
      <c r="ED8" s="35" t="s">
        <v>129</v>
      </c>
      <c r="EE8" s="35" t="s">
        <v>128</v>
      </c>
      <c r="EF8" s="35" t="s">
        <v>127</v>
      </c>
      <c r="EG8" s="36"/>
      <c r="EH8" s="37"/>
    </row>
    <row r="9" spans="1:138" s="42" customFormat="1" ht="36.75" thickBot="1" x14ac:dyDescent="0.25">
      <c r="A9" s="38"/>
      <c r="B9" s="39" t="s">
        <v>11</v>
      </c>
      <c r="C9" s="40" t="s">
        <v>12</v>
      </c>
      <c r="D9" s="40" t="s">
        <v>13</v>
      </c>
      <c r="E9" s="40" t="s">
        <v>14</v>
      </c>
      <c r="F9" s="40" t="s">
        <v>15</v>
      </c>
      <c r="G9" s="40" t="s">
        <v>16</v>
      </c>
      <c r="H9" s="40" t="s">
        <v>17</v>
      </c>
      <c r="I9" s="40" t="s">
        <v>18</v>
      </c>
      <c r="J9" s="40" t="s">
        <v>19</v>
      </c>
      <c r="K9" s="40" t="s">
        <v>20</v>
      </c>
      <c r="L9" s="40" t="s">
        <v>21</v>
      </c>
      <c r="M9" s="40" t="s">
        <v>22</v>
      </c>
      <c r="N9" s="40" t="s">
        <v>23</v>
      </c>
      <c r="O9" s="40" t="s">
        <v>24</v>
      </c>
      <c r="P9" s="40" t="s">
        <v>25</v>
      </c>
      <c r="Q9" s="40" t="s">
        <v>26</v>
      </c>
      <c r="R9" s="40" t="s">
        <v>27</v>
      </c>
      <c r="S9" s="40" t="s">
        <v>28</v>
      </c>
      <c r="T9" s="40" t="s">
        <v>29</v>
      </c>
      <c r="U9" s="40" t="s">
        <v>30</v>
      </c>
      <c r="V9" s="40" t="s">
        <v>31</v>
      </c>
      <c r="W9" s="40" t="s">
        <v>138</v>
      </c>
      <c r="X9" s="40" t="s">
        <v>32</v>
      </c>
      <c r="Y9" s="40" t="s">
        <v>33</v>
      </c>
      <c r="Z9" s="40" t="s">
        <v>34</v>
      </c>
      <c r="AA9" s="40" t="s">
        <v>35</v>
      </c>
      <c r="AB9" s="40" t="s">
        <v>139</v>
      </c>
      <c r="AC9" s="40" t="s">
        <v>140</v>
      </c>
      <c r="AD9" s="40" t="s">
        <v>141</v>
      </c>
      <c r="AE9" s="40" t="s">
        <v>142</v>
      </c>
      <c r="AF9" s="40" t="s">
        <v>229</v>
      </c>
      <c r="AG9" s="40" t="s">
        <v>230</v>
      </c>
      <c r="AH9" s="40" t="s">
        <v>231</v>
      </c>
      <c r="AI9" s="41" t="s">
        <v>143</v>
      </c>
      <c r="AJ9" s="41" t="s">
        <v>144</v>
      </c>
      <c r="AK9" s="40" t="s">
        <v>145</v>
      </c>
      <c r="AL9" s="40" t="s">
        <v>69</v>
      </c>
      <c r="AM9" s="40" t="s">
        <v>70</v>
      </c>
      <c r="AN9" s="40" t="s">
        <v>71</v>
      </c>
      <c r="AO9" s="41" t="s">
        <v>36</v>
      </c>
      <c r="AP9" s="41" t="s">
        <v>37</v>
      </c>
      <c r="AQ9" s="40" t="s">
        <v>146</v>
      </c>
      <c r="AR9" s="40" t="s">
        <v>147</v>
      </c>
      <c r="AS9" s="40" t="s">
        <v>148</v>
      </c>
      <c r="AT9" s="40" t="s">
        <v>149</v>
      </c>
      <c r="AU9" s="40" t="s">
        <v>125</v>
      </c>
      <c r="AV9" s="40" t="s">
        <v>126</v>
      </c>
      <c r="AW9" s="40" t="s">
        <v>154</v>
      </c>
      <c r="AX9" s="41" t="s">
        <v>155</v>
      </c>
      <c r="AY9" s="41" t="s">
        <v>156</v>
      </c>
      <c r="AZ9" s="40" t="s">
        <v>157</v>
      </c>
      <c r="BA9" s="40" t="s">
        <v>158</v>
      </c>
      <c r="BB9" s="40" t="s">
        <v>159</v>
      </c>
      <c r="BC9" s="40" t="s">
        <v>160</v>
      </c>
      <c r="BD9" s="41" t="s">
        <v>161</v>
      </c>
      <c r="BE9" s="41" t="s">
        <v>162</v>
      </c>
      <c r="BF9" s="40" t="s">
        <v>163</v>
      </c>
      <c r="BG9" s="40" t="s">
        <v>164</v>
      </c>
      <c r="BH9" s="40" t="s">
        <v>165</v>
      </c>
      <c r="BI9" s="40" t="s">
        <v>166</v>
      </c>
      <c r="BJ9" s="41" t="s">
        <v>167</v>
      </c>
      <c r="BK9" s="41" t="s">
        <v>72</v>
      </c>
      <c r="BL9" s="40" t="s">
        <v>38</v>
      </c>
      <c r="BM9" s="40" t="s">
        <v>168</v>
      </c>
      <c r="BN9" s="40" t="s">
        <v>169</v>
      </c>
      <c r="BO9" s="40" t="s">
        <v>39</v>
      </c>
      <c r="BP9" s="40" t="s">
        <v>40</v>
      </c>
      <c r="BQ9" s="40" t="s">
        <v>41</v>
      </c>
      <c r="BR9" s="40" t="s">
        <v>42</v>
      </c>
      <c r="BS9" s="41" t="s">
        <v>170</v>
      </c>
      <c r="BT9" s="41" t="s">
        <v>171</v>
      </c>
      <c r="BU9" s="40" t="s">
        <v>43</v>
      </c>
      <c r="BV9" s="40" t="s">
        <v>172</v>
      </c>
      <c r="BW9" s="40" t="s">
        <v>173</v>
      </c>
      <c r="BX9" s="40" t="s">
        <v>44</v>
      </c>
      <c r="BY9" s="40" t="s">
        <v>73</v>
      </c>
      <c r="BZ9" s="40" t="s">
        <v>74</v>
      </c>
      <c r="CA9" s="40" t="s">
        <v>174</v>
      </c>
      <c r="CB9" s="41" t="s">
        <v>75</v>
      </c>
      <c r="CC9" s="41" t="s">
        <v>76</v>
      </c>
      <c r="CD9" s="40" t="s">
        <v>175</v>
      </c>
      <c r="CE9" s="41" t="s">
        <v>176</v>
      </c>
      <c r="CF9" s="41" t="s">
        <v>177</v>
      </c>
      <c r="CG9" s="40" t="s">
        <v>77</v>
      </c>
      <c r="CH9" s="41" t="s">
        <v>178</v>
      </c>
      <c r="CI9" s="41" t="s">
        <v>179</v>
      </c>
      <c r="CJ9" s="40" t="s">
        <v>180</v>
      </c>
      <c r="CK9" s="41" t="s">
        <v>181</v>
      </c>
      <c r="CL9" s="41" t="s">
        <v>182</v>
      </c>
      <c r="CM9" s="40" t="s">
        <v>183</v>
      </c>
      <c r="CN9" s="41" t="s">
        <v>184</v>
      </c>
      <c r="CO9" s="41" t="s">
        <v>185</v>
      </c>
      <c r="CP9" s="40" t="s">
        <v>186</v>
      </c>
      <c r="CQ9" s="41" t="s">
        <v>187</v>
      </c>
      <c r="CR9" s="41" t="s">
        <v>188</v>
      </c>
      <c r="CS9" s="40" t="s">
        <v>189</v>
      </c>
      <c r="CT9" s="40" t="s">
        <v>190</v>
      </c>
      <c r="CU9" s="40" t="s">
        <v>191</v>
      </c>
      <c r="CV9" s="40" t="s">
        <v>192</v>
      </c>
      <c r="CW9" s="40" t="s">
        <v>193</v>
      </c>
      <c r="CX9" s="40" t="s">
        <v>194</v>
      </c>
      <c r="CY9" s="40" t="s">
        <v>195</v>
      </c>
      <c r="CZ9" s="41" t="s">
        <v>196</v>
      </c>
      <c r="DA9" s="41" t="s">
        <v>197</v>
      </c>
      <c r="DB9" s="40" t="s">
        <v>198</v>
      </c>
      <c r="DC9" s="41" t="s">
        <v>199</v>
      </c>
      <c r="DD9" s="41" t="s">
        <v>200</v>
      </c>
      <c r="DE9" s="40" t="s">
        <v>201</v>
      </c>
      <c r="DF9" s="40" t="s">
        <v>202</v>
      </c>
      <c r="DG9" s="40" t="s">
        <v>203</v>
      </c>
      <c r="DH9" s="40" t="s">
        <v>204</v>
      </c>
      <c r="DI9" s="41" t="s">
        <v>205</v>
      </c>
      <c r="DJ9" s="41" t="s">
        <v>206</v>
      </c>
      <c r="DK9" s="40" t="s">
        <v>207</v>
      </c>
      <c r="DL9" s="41" t="s">
        <v>208</v>
      </c>
      <c r="DM9" s="41" t="s">
        <v>209</v>
      </c>
      <c r="DN9" s="40" t="s">
        <v>210</v>
      </c>
      <c r="DO9" s="40" t="s">
        <v>211</v>
      </c>
      <c r="DP9" s="40" t="s">
        <v>212</v>
      </c>
      <c r="DQ9" s="40" t="s">
        <v>213</v>
      </c>
      <c r="DR9" s="41" t="s">
        <v>214</v>
      </c>
      <c r="DS9" s="41" t="s">
        <v>215</v>
      </c>
      <c r="DT9" s="40" t="s">
        <v>216</v>
      </c>
      <c r="DU9" s="40" t="s">
        <v>217</v>
      </c>
      <c r="DV9" s="40" t="s">
        <v>218</v>
      </c>
      <c r="DW9" s="40" t="s">
        <v>219</v>
      </c>
      <c r="DX9" s="41" t="s">
        <v>220</v>
      </c>
      <c r="DY9" s="41" t="s">
        <v>221</v>
      </c>
      <c r="DZ9" s="40" t="s">
        <v>222</v>
      </c>
      <c r="EA9" s="41" t="s">
        <v>223</v>
      </c>
      <c r="EB9" s="41" t="s">
        <v>224</v>
      </c>
      <c r="EC9" s="40" t="s">
        <v>225</v>
      </c>
      <c r="ED9" s="40" t="s">
        <v>234</v>
      </c>
      <c r="EE9" s="41" t="s">
        <v>235</v>
      </c>
      <c r="EF9" s="40" t="s">
        <v>226</v>
      </c>
      <c r="EG9" s="40" t="s">
        <v>236</v>
      </c>
      <c r="EH9" s="40" t="s">
        <v>237</v>
      </c>
    </row>
    <row r="10" spans="1:138" x14ac:dyDescent="0.2">
      <c r="A10" s="43" t="s">
        <v>45</v>
      </c>
      <c r="B10" s="44">
        <v>213038262.02000004</v>
      </c>
      <c r="C10" s="45">
        <v>267984223.46528444</v>
      </c>
      <c r="D10" s="45">
        <f>B10-C10</f>
        <v>-54945961.445284396</v>
      </c>
      <c r="E10" s="45"/>
      <c r="F10" s="45">
        <v>413351.53</v>
      </c>
      <c r="G10" s="45">
        <f>E10-F10</f>
        <v>-413351.53</v>
      </c>
      <c r="H10" s="45">
        <v>0</v>
      </c>
      <c r="I10" s="45">
        <v>35004.600000000006</v>
      </c>
      <c r="J10" s="45">
        <f>H10-I10</f>
        <v>-35004.600000000006</v>
      </c>
      <c r="K10" s="45">
        <f>B10+E10+H10</f>
        <v>213038262.02000004</v>
      </c>
      <c r="L10" s="45">
        <f>C10+F10+I10</f>
        <v>268432579.59528443</v>
      </c>
      <c r="M10" s="45">
        <f>K10-L10</f>
        <v>-55394317.575284392</v>
      </c>
      <c r="N10" s="45">
        <f>K10</f>
        <v>213038262.02000004</v>
      </c>
      <c r="O10" s="45">
        <f>L10</f>
        <v>268432579.59528443</v>
      </c>
      <c r="P10" s="45">
        <f>N10-O10</f>
        <v>-55394317.575284392</v>
      </c>
      <c r="Q10" s="46">
        <v>218261671.20000005</v>
      </c>
      <c r="R10" s="46">
        <v>248873142.25973827</v>
      </c>
      <c r="S10" s="45">
        <f>Q10-R10</f>
        <v>-30611471.059738219</v>
      </c>
      <c r="T10" s="45">
        <f>N10-Q10</f>
        <v>-5223409.1800000072</v>
      </c>
      <c r="U10" s="45">
        <f>O10-R10</f>
        <v>19559437.335546166</v>
      </c>
      <c r="V10" s="45">
        <f>T10-U10</f>
        <v>-24782846.515546173</v>
      </c>
      <c r="W10" s="45">
        <v>210368659.25</v>
      </c>
      <c r="X10" s="45">
        <v>250543158.71383077</v>
      </c>
      <c r="Y10" s="45">
        <f>W10-X10</f>
        <v>-40174499.463830769</v>
      </c>
      <c r="Z10" s="46">
        <v>221041103.50999999</v>
      </c>
      <c r="AA10" s="46">
        <v>234106915.69809121</v>
      </c>
      <c r="AB10" s="45">
        <f>Z10-AA10</f>
        <v>-13065812.188091218</v>
      </c>
      <c r="AC10" s="45">
        <f>W10-Z10</f>
        <v>-10672444.25999999</v>
      </c>
      <c r="AD10" s="45">
        <f>X10-AA10</f>
        <v>16436243.01573956</v>
      </c>
      <c r="AE10" s="45">
        <f>AC10-AD10</f>
        <v>-27108687.275739551</v>
      </c>
      <c r="AF10" s="45">
        <v>-2668111.0649999976</v>
      </c>
      <c r="AG10" s="45">
        <v>4109060.75393489</v>
      </c>
      <c r="AH10" s="45">
        <v>-6777171.8189348876</v>
      </c>
      <c r="AI10" s="47"/>
      <c r="AJ10" s="47">
        <v>315180</v>
      </c>
      <c r="AK10" s="47">
        <f>AI10-AJ10</f>
        <v>-315180</v>
      </c>
      <c r="AL10" s="48"/>
      <c r="AM10" s="48">
        <f>AJ10</f>
        <v>315180</v>
      </c>
      <c r="AN10" s="48">
        <f>AL10-AM10</f>
        <v>-315180</v>
      </c>
      <c r="AO10" s="49">
        <v>0</v>
      </c>
      <c r="AP10" s="49">
        <v>303120</v>
      </c>
      <c r="AQ10" s="48">
        <f>AO10-AP10</f>
        <v>-303120</v>
      </c>
      <c r="AR10" s="48">
        <f>AL10-AO10</f>
        <v>0</v>
      </c>
      <c r="AS10" s="48">
        <f>AM10-AP10</f>
        <v>12060</v>
      </c>
      <c r="AT10" s="48">
        <f>AR10-AS10</f>
        <v>-12060</v>
      </c>
      <c r="AU10" s="48"/>
      <c r="AV10" s="48">
        <v>230940</v>
      </c>
      <c r="AW10" s="48">
        <f>AU10-AV10</f>
        <v>-230940</v>
      </c>
      <c r="AX10" s="49">
        <v>0</v>
      </c>
      <c r="AY10" s="49">
        <v>303120</v>
      </c>
      <c r="AZ10" s="48">
        <f>AX10-AY10</f>
        <v>-303120</v>
      </c>
      <c r="BA10" s="48">
        <f>AU10-AX10</f>
        <v>0</v>
      </c>
      <c r="BB10" s="48">
        <f>AV10-AY10</f>
        <v>-72180</v>
      </c>
      <c r="BC10" s="48">
        <f>BA10-BB10</f>
        <v>72180</v>
      </c>
      <c r="BD10" s="45"/>
      <c r="BE10" s="45">
        <v>2598508.2999999998</v>
      </c>
      <c r="BF10" s="45">
        <f>BD10-BE10</f>
        <v>-2598508.2999999998</v>
      </c>
      <c r="BG10" s="45"/>
      <c r="BH10" s="45">
        <f>BE10</f>
        <v>2598508.2999999998</v>
      </c>
      <c r="BI10" s="45">
        <f>BG10-BH10</f>
        <v>-2598508.2999999998</v>
      </c>
      <c r="BJ10" s="46">
        <v>0</v>
      </c>
      <c r="BK10" s="46">
        <v>2396059.16</v>
      </c>
      <c r="BL10" s="45">
        <f>BJ10-BK10</f>
        <v>-2396059.16</v>
      </c>
      <c r="BM10" s="45">
        <f>BG10-BJ10</f>
        <v>0</v>
      </c>
      <c r="BN10" s="45">
        <f>BH10-BK10</f>
        <v>202449.13999999966</v>
      </c>
      <c r="BO10" s="45">
        <f>BM10-BN10</f>
        <v>-202449.13999999966</v>
      </c>
      <c r="BP10" s="45"/>
      <c r="BQ10" s="45">
        <v>2509014.25</v>
      </c>
      <c r="BR10" s="45">
        <f>BP10-BQ10</f>
        <v>-2509014.25</v>
      </c>
      <c r="BS10" s="46">
        <v>0</v>
      </c>
      <c r="BT10" s="46">
        <v>2267367.0099999998</v>
      </c>
      <c r="BU10" s="45">
        <f>BS10-BT10</f>
        <v>-2267367.0099999998</v>
      </c>
      <c r="BV10" s="45">
        <f>BP10-BS10</f>
        <v>0</v>
      </c>
      <c r="BW10" s="45">
        <f>BQ10-BT10</f>
        <v>241647.24000000022</v>
      </c>
      <c r="BX10" s="45">
        <f>BV10-BW10</f>
        <v>-241647.24000000022</v>
      </c>
      <c r="BY10" s="45">
        <v>0</v>
      </c>
      <c r="BZ10" s="45">
        <v>0</v>
      </c>
      <c r="CA10" s="45">
        <f>BY10-BZ10</f>
        <v>0</v>
      </c>
      <c r="CB10" s="45">
        <f>BY10</f>
        <v>0</v>
      </c>
      <c r="CC10" s="45">
        <f>BZ10</f>
        <v>0</v>
      </c>
      <c r="CD10" s="45">
        <f>CB10-CC10</f>
        <v>0</v>
      </c>
      <c r="CE10" s="46">
        <v>0</v>
      </c>
      <c r="CF10" s="46">
        <v>0</v>
      </c>
      <c r="CG10" s="45">
        <f>CE10-CF10</f>
        <v>0</v>
      </c>
      <c r="CH10" s="45">
        <f>CB10-CE10</f>
        <v>0</v>
      </c>
      <c r="CI10" s="45">
        <f>CC10-CF10</f>
        <v>0</v>
      </c>
      <c r="CJ10" s="45">
        <f>CH10-CI10</f>
        <v>0</v>
      </c>
      <c r="CK10" s="45">
        <v>0</v>
      </c>
      <c r="CL10" s="45">
        <v>0</v>
      </c>
      <c r="CM10" s="45">
        <f>CK10-CL10</f>
        <v>0</v>
      </c>
      <c r="CN10" s="46">
        <v>0</v>
      </c>
      <c r="CO10" s="46">
        <v>0</v>
      </c>
      <c r="CP10" s="45">
        <f>CN10-CO10</f>
        <v>0</v>
      </c>
      <c r="CQ10" s="45">
        <f>CK10-CN10</f>
        <v>0</v>
      </c>
      <c r="CR10" s="45">
        <f>CL10-CO10</f>
        <v>0</v>
      </c>
      <c r="CS10" s="45">
        <f>CQ10-CR10</f>
        <v>0</v>
      </c>
      <c r="CT10" s="45">
        <v>3320615</v>
      </c>
      <c r="CU10" s="45">
        <v>2254</v>
      </c>
      <c r="CV10" s="45">
        <f>CT10-CU10</f>
        <v>3318361</v>
      </c>
      <c r="CW10" s="45">
        <f>CT10</f>
        <v>3320615</v>
      </c>
      <c r="CX10" s="45">
        <f>CU10</f>
        <v>2254</v>
      </c>
      <c r="CY10" s="45">
        <f>CW10-CX10</f>
        <v>3318361</v>
      </c>
      <c r="CZ10" s="46">
        <v>4047190</v>
      </c>
      <c r="DA10" s="46">
        <v>1472</v>
      </c>
      <c r="DB10" s="45">
        <f>CZ10-DA10</f>
        <v>4045718</v>
      </c>
      <c r="DC10" s="45">
        <f>CW10-CZ10</f>
        <v>-726575</v>
      </c>
      <c r="DD10" s="45">
        <f>CX10-DA10</f>
        <v>782</v>
      </c>
      <c r="DE10" s="45">
        <f>DC10-DD10</f>
        <v>-727357</v>
      </c>
      <c r="DF10" s="45">
        <v>3696245</v>
      </c>
      <c r="DG10" s="45">
        <v>9218</v>
      </c>
      <c r="DH10" s="45">
        <f>DF10-DG10</f>
        <v>3687027</v>
      </c>
      <c r="DI10" s="46">
        <v>4258704</v>
      </c>
      <c r="DJ10" s="46">
        <v>68227</v>
      </c>
      <c r="DK10" s="45">
        <f>DI10-DJ10</f>
        <v>4190477</v>
      </c>
      <c r="DL10" s="45">
        <f>DF10-DI10</f>
        <v>-562459</v>
      </c>
      <c r="DM10" s="45">
        <f>DG10-DJ10</f>
        <v>-59009</v>
      </c>
      <c r="DN10" s="45">
        <f>DL10-DM10</f>
        <v>-503450</v>
      </c>
      <c r="DO10" s="45">
        <v>0</v>
      </c>
      <c r="DP10" s="45">
        <v>0</v>
      </c>
      <c r="DQ10" s="45">
        <f>DO10-DP10</f>
        <v>0</v>
      </c>
      <c r="DR10" s="46">
        <v>0</v>
      </c>
      <c r="DS10" s="46">
        <v>0</v>
      </c>
      <c r="DT10" s="45">
        <f>DR10-DS10</f>
        <v>0</v>
      </c>
      <c r="DU10" s="50">
        <f>DO10-DR10</f>
        <v>0</v>
      </c>
      <c r="DV10" s="50">
        <f>DP10-DS10</f>
        <v>0</v>
      </c>
      <c r="DW10" s="45">
        <f>DU10-DV10</f>
        <v>0</v>
      </c>
      <c r="DX10" s="45">
        <v>0</v>
      </c>
      <c r="DY10" s="45">
        <v>514993</v>
      </c>
      <c r="DZ10" s="45">
        <f>+DX10-DY10</f>
        <v>-514993</v>
      </c>
      <c r="EA10" s="45">
        <v>0</v>
      </c>
      <c r="EB10" s="45">
        <v>510128</v>
      </c>
      <c r="EC10" s="45">
        <f>+EA10-EB10</f>
        <v>-510128</v>
      </c>
      <c r="ED10" s="45">
        <f t="shared" ref="ED10:EE31" si="0">DX10+EA10</f>
        <v>0</v>
      </c>
      <c r="EE10" s="45">
        <f t="shared" si="0"/>
        <v>1025121</v>
      </c>
      <c r="EF10" s="45">
        <f t="shared" ref="EF10:EF32" si="1">ED10-EE10</f>
        <v>-1025121</v>
      </c>
      <c r="EG10" s="51">
        <f>+K10+T10+AF10+AI10+AR10+BA10+BD10+BM10+BV10+BY10+CH10+CQ10+CT10+DC10+DL10+DU10+ED10</f>
        <v>207178322.77500004</v>
      </c>
      <c r="EH10" s="51">
        <f>+L10+U10+AG10+AJ10+AS10+BB10+BE10+BN10+BW10+BZ10+CI10+CR10+CU10+DD10+DM10+DV10+EE10</f>
        <v>296367890.36476547</v>
      </c>
    </row>
    <row r="11" spans="1:138" x14ac:dyDescent="0.2">
      <c r="A11" s="52" t="s">
        <v>46</v>
      </c>
      <c r="B11" s="44">
        <v>11878405.300000001</v>
      </c>
      <c r="C11" s="45">
        <v>18992214.584650006</v>
      </c>
      <c r="D11" s="53">
        <f t="shared" ref="D11:D30" si="2">B11-C11</f>
        <v>-7113809.2846500054</v>
      </c>
      <c r="E11" s="53"/>
      <c r="F11" s="53">
        <v>13869.35</v>
      </c>
      <c r="G11" s="53">
        <f t="shared" ref="G11:G32" si="3">E11-F11</f>
        <v>-13869.35</v>
      </c>
      <c r="H11" s="53">
        <v>0</v>
      </c>
      <c r="I11" s="53">
        <v>124</v>
      </c>
      <c r="J11" s="53">
        <f t="shared" ref="J11:J32" si="4">H11-I11</f>
        <v>-124</v>
      </c>
      <c r="K11" s="53">
        <f t="shared" ref="K11:L32" si="5">B11+E11+H11</f>
        <v>11878405.300000001</v>
      </c>
      <c r="L11" s="53">
        <f t="shared" si="5"/>
        <v>19006207.934650008</v>
      </c>
      <c r="M11" s="45">
        <f t="shared" ref="M11:M32" si="6">K11-L11</f>
        <v>-7127802.6346500069</v>
      </c>
      <c r="N11" s="45">
        <f t="shared" ref="N11:O32" si="7">K11</f>
        <v>11878405.300000001</v>
      </c>
      <c r="O11" s="45">
        <f t="shared" si="7"/>
        <v>19006207.934650008</v>
      </c>
      <c r="P11" s="53">
        <f t="shared" ref="P11:P32" si="8">N11-O11</f>
        <v>-7127802.6346500069</v>
      </c>
      <c r="Q11" s="53">
        <v>11132672.449999999</v>
      </c>
      <c r="R11" s="53">
        <v>20465363.008304492</v>
      </c>
      <c r="S11" s="53">
        <f t="shared" ref="S11:S32" si="9">Q11-R11</f>
        <v>-9332690.5583044924</v>
      </c>
      <c r="T11" s="53">
        <f t="shared" ref="T11:U32" si="10">N11-Q11</f>
        <v>745732.85000000149</v>
      </c>
      <c r="U11" s="53">
        <f t="shared" si="10"/>
        <v>-1459155.073654484</v>
      </c>
      <c r="V11" s="53">
        <f t="shared" ref="V11:V32" si="11">T11-U11</f>
        <v>2204887.9236544855</v>
      </c>
      <c r="W11" s="45">
        <v>11104637.600000001</v>
      </c>
      <c r="X11" s="45">
        <v>20123471.835292518</v>
      </c>
      <c r="Y11" s="53">
        <f t="shared" ref="Y11:Y32" si="12">W11-X11</f>
        <v>-9018834.2352925166</v>
      </c>
      <c r="Z11" s="53">
        <v>10284788.229999999</v>
      </c>
      <c r="AA11" s="53">
        <v>21973709.170190681</v>
      </c>
      <c r="AB11" s="53">
        <f t="shared" ref="AB11:AB32" si="13">Z11-AA11</f>
        <v>-11688920.940190682</v>
      </c>
      <c r="AC11" s="53">
        <f t="shared" ref="AC11:AD32" si="14">W11-Z11</f>
        <v>819849.37000000291</v>
      </c>
      <c r="AD11" s="53">
        <f t="shared" si="14"/>
        <v>-1850237.3348981626</v>
      </c>
      <c r="AE11" s="53">
        <f t="shared" ref="AE11:AE32" si="15">AC11-AD11</f>
        <v>2670086.7048981655</v>
      </c>
      <c r="AF11" s="53">
        <v>204962.34250000073</v>
      </c>
      <c r="AG11" s="53">
        <v>-462559.33372454066</v>
      </c>
      <c r="AH11" s="53">
        <v>667521.67622454138</v>
      </c>
      <c r="AI11" s="54"/>
      <c r="AJ11" s="47">
        <v>1440</v>
      </c>
      <c r="AK11" s="54">
        <f t="shared" ref="AK11:AK32" si="16">AI11-AJ11</f>
        <v>-1440</v>
      </c>
      <c r="AL11" s="55"/>
      <c r="AM11" s="55">
        <f t="shared" ref="AM11:AM30" si="17">AJ11</f>
        <v>1440</v>
      </c>
      <c r="AN11" s="55">
        <f t="shared" ref="AN11:AN32" si="18">AL11-AM11</f>
        <v>-1440</v>
      </c>
      <c r="AO11" s="55">
        <v>0</v>
      </c>
      <c r="AP11" s="55">
        <v>8280</v>
      </c>
      <c r="AQ11" s="55">
        <f t="shared" ref="AQ11:AQ32" si="19">AO11-AP11</f>
        <v>-8280</v>
      </c>
      <c r="AR11" s="55">
        <f t="shared" ref="AR11:AS32" si="20">AL11-AO11</f>
        <v>0</v>
      </c>
      <c r="AS11" s="55">
        <f t="shared" si="20"/>
        <v>-6840</v>
      </c>
      <c r="AT11" s="55">
        <f t="shared" ref="AT11:AT32" si="21">AR11-AS11</f>
        <v>6840</v>
      </c>
      <c r="AU11" s="55"/>
      <c r="AV11" s="55">
        <v>2700</v>
      </c>
      <c r="AW11" s="55">
        <f t="shared" ref="AW11:AW32" si="22">AU11-AV11</f>
        <v>-2700</v>
      </c>
      <c r="AX11" s="55">
        <v>0</v>
      </c>
      <c r="AY11" s="55">
        <v>8280</v>
      </c>
      <c r="AZ11" s="55">
        <f t="shared" ref="AZ11:AZ32" si="23">AX11-AY11</f>
        <v>-8280</v>
      </c>
      <c r="BA11" s="55">
        <f t="shared" ref="BA11:BA32" si="24">AU11-AX11</f>
        <v>0</v>
      </c>
      <c r="BB11" s="55">
        <f t="shared" ref="BB11:BB32" si="25">AV11-AY11</f>
        <v>-5580</v>
      </c>
      <c r="BC11" s="55">
        <f t="shared" ref="BC11:BC32" si="26">BA11-BB11</f>
        <v>5580</v>
      </c>
      <c r="BD11" s="53"/>
      <c r="BE11" s="45">
        <v>25904.29</v>
      </c>
      <c r="BF11" s="53">
        <f t="shared" ref="BF11:BF32" si="27">BD11-BE11</f>
        <v>-25904.29</v>
      </c>
      <c r="BG11" s="53"/>
      <c r="BH11" s="53">
        <f t="shared" ref="BH11:BH30" si="28">BE11</f>
        <v>25904.29</v>
      </c>
      <c r="BI11" s="53">
        <f t="shared" ref="BI11:BI32" si="29">BG11-BH11</f>
        <v>-25904.29</v>
      </c>
      <c r="BJ11" s="53">
        <v>0</v>
      </c>
      <c r="BK11" s="53">
        <v>78817.600000000006</v>
      </c>
      <c r="BL11" s="53">
        <f t="shared" ref="BL11:BL32" si="30">BJ11-BK11</f>
        <v>-78817.600000000006</v>
      </c>
      <c r="BM11" s="53">
        <f t="shared" ref="BM11:BN32" si="31">BG11-BJ11</f>
        <v>0</v>
      </c>
      <c r="BN11" s="53">
        <f t="shared" si="31"/>
        <v>-52913.310000000005</v>
      </c>
      <c r="BO11" s="53">
        <f t="shared" ref="BO11:BO32" si="32">BM11-BN11</f>
        <v>52913.310000000005</v>
      </c>
      <c r="BP11" s="53"/>
      <c r="BQ11" s="53">
        <v>27301.759999999998</v>
      </c>
      <c r="BR11" s="53">
        <f t="shared" ref="BR11:BR32" si="33">BP11-BQ11</f>
        <v>-27301.759999999998</v>
      </c>
      <c r="BS11" s="53">
        <v>0</v>
      </c>
      <c r="BT11" s="53">
        <v>48749.13</v>
      </c>
      <c r="BU11" s="53">
        <f t="shared" ref="BU11:BU32" si="34">BS11-BT11</f>
        <v>-48749.13</v>
      </c>
      <c r="BV11" s="53">
        <f t="shared" ref="BV11:BW32" si="35">BP11-BS11</f>
        <v>0</v>
      </c>
      <c r="BW11" s="53">
        <f t="shared" si="35"/>
        <v>-21447.37</v>
      </c>
      <c r="BX11" s="53">
        <f t="shared" ref="BX11:BX32" si="36">BV11-BW11</f>
        <v>21447.37</v>
      </c>
      <c r="BY11" s="45">
        <v>0</v>
      </c>
      <c r="BZ11" s="45">
        <v>9784.49</v>
      </c>
      <c r="CA11" s="53">
        <f t="shared" ref="CA11:CA32" si="37">BY11-BZ11</f>
        <v>-9784.49</v>
      </c>
      <c r="CB11" s="53">
        <f t="shared" ref="CB11:CC32" si="38">BY11</f>
        <v>0</v>
      </c>
      <c r="CC11" s="53">
        <f t="shared" si="38"/>
        <v>9784.49</v>
      </c>
      <c r="CD11" s="53">
        <f t="shared" ref="CD11:CD32" si="39">CB11-CC11</f>
        <v>-9784.49</v>
      </c>
      <c r="CE11" s="53">
        <v>0</v>
      </c>
      <c r="CF11" s="53">
        <v>94777.73</v>
      </c>
      <c r="CG11" s="53">
        <f t="shared" ref="CG11:CG32" si="40">CE11-CF11</f>
        <v>-94777.73</v>
      </c>
      <c r="CH11" s="53">
        <f t="shared" ref="CH11:CI32" si="41">CB11-CE11</f>
        <v>0</v>
      </c>
      <c r="CI11" s="53">
        <f t="shared" si="41"/>
        <v>-84993.239999999991</v>
      </c>
      <c r="CJ11" s="53">
        <f t="shared" ref="CJ11:CJ32" si="42">CH11-CI11</f>
        <v>84993.239999999991</v>
      </c>
      <c r="CK11" s="53">
        <v>138256</v>
      </c>
      <c r="CL11" s="53">
        <v>0</v>
      </c>
      <c r="CM11" s="53">
        <f t="shared" ref="CM11:CM32" si="43">CK11-CL11</f>
        <v>138256</v>
      </c>
      <c r="CN11" s="53">
        <v>0</v>
      </c>
      <c r="CO11" s="53">
        <v>49106.66</v>
      </c>
      <c r="CP11" s="53">
        <f t="shared" ref="CP11:CP32" si="44">CN11-CO11</f>
        <v>-49106.66</v>
      </c>
      <c r="CQ11" s="53">
        <f t="shared" ref="CQ11:CR32" si="45">CK11-CN11</f>
        <v>138256</v>
      </c>
      <c r="CR11" s="53">
        <f t="shared" si="45"/>
        <v>-49106.66</v>
      </c>
      <c r="CS11" s="53">
        <f t="shared" ref="CS11:CS32" si="46">CQ11-CR11</f>
        <v>187362.66</v>
      </c>
      <c r="CT11" s="45">
        <v>153745</v>
      </c>
      <c r="CU11" s="45">
        <v>8143</v>
      </c>
      <c r="CV11" s="53">
        <f t="shared" ref="CV11:CV32" si="47">CT11-CU11</f>
        <v>145602</v>
      </c>
      <c r="CW11" s="45">
        <f t="shared" ref="CW11:CX32" si="48">CT11</f>
        <v>153745</v>
      </c>
      <c r="CX11" s="45">
        <f t="shared" si="48"/>
        <v>8143</v>
      </c>
      <c r="CY11" s="45">
        <f t="shared" ref="CY11:CY32" si="49">CW11-CX11</f>
        <v>145602</v>
      </c>
      <c r="CZ11" s="53">
        <v>205558</v>
      </c>
      <c r="DA11" s="53">
        <v>4681</v>
      </c>
      <c r="DB11" s="45">
        <f t="shared" ref="DB11:DB32" si="50">CZ11-DA11</f>
        <v>200877</v>
      </c>
      <c r="DC11" s="45">
        <f t="shared" ref="DC11:DD32" si="51">CW11-CZ11</f>
        <v>-51813</v>
      </c>
      <c r="DD11" s="45">
        <f t="shared" si="51"/>
        <v>3462</v>
      </c>
      <c r="DE11" s="45">
        <f t="shared" ref="DE11:DE32" si="52">DC11-DD11</f>
        <v>-55275</v>
      </c>
      <c r="DF11" s="45">
        <v>210872</v>
      </c>
      <c r="DG11" s="45">
        <v>3329</v>
      </c>
      <c r="DH11" s="45">
        <f t="shared" ref="DH11:DH32" si="53">DF11-DG11</f>
        <v>207543</v>
      </c>
      <c r="DI11" s="53">
        <v>275049</v>
      </c>
      <c r="DJ11" s="53">
        <v>3872</v>
      </c>
      <c r="DK11" s="45">
        <f t="shared" ref="DK11:DK32" si="54">DI11-DJ11</f>
        <v>271177</v>
      </c>
      <c r="DL11" s="45">
        <f t="shared" ref="DL11:DM32" si="55">DF11-DI11</f>
        <v>-64177</v>
      </c>
      <c r="DM11" s="45">
        <f t="shared" si="55"/>
        <v>-543</v>
      </c>
      <c r="DN11" s="45">
        <f t="shared" ref="DN11:DN32" si="56">DL11-DM11</f>
        <v>-63634</v>
      </c>
      <c r="DO11" s="53">
        <v>0</v>
      </c>
      <c r="DP11" s="53">
        <v>0</v>
      </c>
      <c r="DQ11" s="53">
        <f t="shared" ref="DQ11:DQ32" si="57">DO11-DP11</f>
        <v>0</v>
      </c>
      <c r="DR11" s="53">
        <v>0</v>
      </c>
      <c r="DS11" s="53">
        <v>0</v>
      </c>
      <c r="DT11" s="53">
        <f t="shared" ref="DT11:DT32" si="58">DR11-DS11</f>
        <v>0</v>
      </c>
      <c r="DU11" s="56">
        <f t="shared" ref="DU11:DV32" si="59">DO11-DR11</f>
        <v>0</v>
      </c>
      <c r="DV11" s="56">
        <f t="shared" si="59"/>
        <v>0</v>
      </c>
      <c r="DW11" s="53">
        <f t="shared" ref="DW11:DW32" si="60">DU11-DV11</f>
        <v>0</v>
      </c>
      <c r="DX11" s="45">
        <v>0</v>
      </c>
      <c r="DY11" s="45">
        <v>14857</v>
      </c>
      <c r="DZ11" s="45">
        <f t="shared" ref="DZ11:DZ32" si="61">+DX11-DY11</f>
        <v>-14857</v>
      </c>
      <c r="EA11" s="45">
        <v>0</v>
      </c>
      <c r="EB11" s="45">
        <v>14868</v>
      </c>
      <c r="EC11" s="45">
        <f t="shared" ref="EC11:EC32" si="62">+EA11-EB11</f>
        <v>-14868</v>
      </c>
      <c r="ED11" s="45">
        <f t="shared" si="0"/>
        <v>0</v>
      </c>
      <c r="EE11" s="45">
        <f t="shared" si="0"/>
        <v>29725</v>
      </c>
      <c r="EF11" s="53">
        <f t="shared" si="1"/>
        <v>-29725</v>
      </c>
      <c r="EG11" s="51">
        <f t="shared" ref="EG11:EG32" si="63">+K11+T11+AF11+AI11+AR11+BA11+BD11+BM11+BV11+BY11+CH11+CQ11+CT11+DC11+DL11+DU11+ED11</f>
        <v>13005111.492500003</v>
      </c>
      <c r="EH11" s="51">
        <f t="shared" ref="EH11:EH32" si="64">+L11+U11+AG11+AJ11+AS11+BB11+BE11+BN11+BW11+BZ11+CI11+CR11+CU11+DD11+DM11+DV11+EE11</f>
        <v>16941528.727270983</v>
      </c>
    </row>
    <row r="12" spans="1:138" x14ac:dyDescent="0.2">
      <c r="A12" s="52" t="s">
        <v>47</v>
      </c>
      <c r="B12" s="44">
        <v>1004366429.2700002</v>
      </c>
      <c r="C12" s="45">
        <v>337149266.49419534</v>
      </c>
      <c r="D12" s="53">
        <f t="shared" si="2"/>
        <v>667217162.77580488</v>
      </c>
      <c r="E12" s="53"/>
      <c r="F12" s="53">
        <v>1900354.98</v>
      </c>
      <c r="G12" s="53">
        <f t="shared" si="3"/>
        <v>-1900354.98</v>
      </c>
      <c r="H12" s="53">
        <v>0</v>
      </c>
      <c r="I12" s="53">
        <v>25891.270000000004</v>
      </c>
      <c r="J12" s="53">
        <f t="shared" si="4"/>
        <v>-25891.270000000004</v>
      </c>
      <c r="K12" s="53">
        <f t="shared" si="5"/>
        <v>1004366429.2700002</v>
      </c>
      <c r="L12" s="53">
        <f t="shared" si="5"/>
        <v>339075512.74419534</v>
      </c>
      <c r="M12" s="45">
        <f t="shared" si="6"/>
        <v>665290916.52580488</v>
      </c>
      <c r="N12" s="45">
        <f t="shared" si="7"/>
        <v>1004366429.2700002</v>
      </c>
      <c r="O12" s="45">
        <f t="shared" si="7"/>
        <v>339075512.74419534</v>
      </c>
      <c r="P12" s="53">
        <f t="shared" si="8"/>
        <v>665290916.52580488</v>
      </c>
      <c r="Q12" s="53">
        <v>869130380.36000001</v>
      </c>
      <c r="R12" s="53">
        <v>327317999.82697612</v>
      </c>
      <c r="S12" s="53">
        <f t="shared" si="9"/>
        <v>541812380.53302383</v>
      </c>
      <c r="T12" s="53">
        <f t="shared" si="10"/>
        <v>135236048.91000021</v>
      </c>
      <c r="U12" s="53">
        <f t="shared" si="10"/>
        <v>11757512.917219222</v>
      </c>
      <c r="V12" s="53">
        <f t="shared" si="11"/>
        <v>123478535.99278098</v>
      </c>
      <c r="W12" s="45">
        <v>905884529.31999981</v>
      </c>
      <c r="X12" s="45">
        <v>329430619.57332051</v>
      </c>
      <c r="Y12" s="53">
        <f t="shared" si="12"/>
        <v>576453909.74667931</v>
      </c>
      <c r="Z12" s="53">
        <v>818602771.99999988</v>
      </c>
      <c r="AA12" s="53">
        <v>323983809.00565678</v>
      </c>
      <c r="AB12" s="53">
        <f t="shared" si="13"/>
        <v>494618962.9943431</v>
      </c>
      <c r="AC12" s="53">
        <f t="shared" si="14"/>
        <v>87281757.319999933</v>
      </c>
      <c r="AD12" s="53">
        <f t="shared" si="14"/>
        <v>5446810.5676637292</v>
      </c>
      <c r="AE12" s="53">
        <f t="shared" si="15"/>
        <v>81834946.752336204</v>
      </c>
      <c r="AF12" s="53">
        <v>21820439.329999983</v>
      </c>
      <c r="AG12" s="53">
        <v>1361702.6419159323</v>
      </c>
      <c r="AH12" s="53">
        <v>20458736.688084051</v>
      </c>
      <c r="AI12" s="54"/>
      <c r="AJ12" s="47">
        <v>277020</v>
      </c>
      <c r="AK12" s="54">
        <f t="shared" si="16"/>
        <v>-277020</v>
      </c>
      <c r="AL12" s="55"/>
      <c r="AM12" s="55">
        <f t="shared" si="17"/>
        <v>277020</v>
      </c>
      <c r="AN12" s="55">
        <f t="shared" si="18"/>
        <v>-277020</v>
      </c>
      <c r="AO12" s="55">
        <v>0</v>
      </c>
      <c r="AP12" s="55">
        <v>633420</v>
      </c>
      <c r="AQ12" s="55">
        <f t="shared" si="19"/>
        <v>-633420</v>
      </c>
      <c r="AR12" s="55">
        <f t="shared" si="20"/>
        <v>0</v>
      </c>
      <c r="AS12" s="55">
        <f t="shared" si="20"/>
        <v>-356400</v>
      </c>
      <c r="AT12" s="55">
        <f t="shared" si="21"/>
        <v>356400</v>
      </c>
      <c r="AU12" s="55"/>
      <c r="AV12" s="55">
        <v>210780</v>
      </c>
      <c r="AW12" s="55">
        <f t="shared" si="22"/>
        <v>-210780</v>
      </c>
      <c r="AX12" s="55">
        <v>0</v>
      </c>
      <c r="AY12" s="55">
        <v>633420</v>
      </c>
      <c r="AZ12" s="55">
        <f t="shared" si="23"/>
        <v>-633420</v>
      </c>
      <c r="BA12" s="55">
        <f t="shared" si="24"/>
        <v>0</v>
      </c>
      <c r="BB12" s="55">
        <f t="shared" si="25"/>
        <v>-422640</v>
      </c>
      <c r="BC12" s="55">
        <f t="shared" si="26"/>
        <v>422640</v>
      </c>
      <c r="BD12" s="53"/>
      <c r="BE12" s="45">
        <v>4966445.1100000003</v>
      </c>
      <c r="BF12" s="53">
        <f t="shared" si="27"/>
        <v>-4966445.1100000003</v>
      </c>
      <c r="BG12" s="53"/>
      <c r="BH12" s="53">
        <f t="shared" si="28"/>
        <v>4966445.1100000003</v>
      </c>
      <c r="BI12" s="53">
        <f t="shared" si="29"/>
        <v>-4966445.1100000003</v>
      </c>
      <c r="BJ12" s="53">
        <v>0</v>
      </c>
      <c r="BK12" s="53">
        <v>4440160.57</v>
      </c>
      <c r="BL12" s="53">
        <f t="shared" si="30"/>
        <v>-4440160.57</v>
      </c>
      <c r="BM12" s="53">
        <f t="shared" si="31"/>
        <v>0</v>
      </c>
      <c r="BN12" s="53">
        <f t="shared" si="31"/>
        <v>526284.54</v>
      </c>
      <c r="BO12" s="53">
        <f t="shared" si="32"/>
        <v>-526284.54</v>
      </c>
      <c r="BP12" s="53"/>
      <c r="BQ12" s="53">
        <v>5376131.0099999998</v>
      </c>
      <c r="BR12" s="53">
        <f t="shared" si="33"/>
        <v>-5376131.0099999998</v>
      </c>
      <c r="BS12" s="53">
        <v>0</v>
      </c>
      <c r="BT12" s="53">
        <v>4501876.5</v>
      </c>
      <c r="BU12" s="53">
        <f t="shared" si="34"/>
        <v>-4501876.5</v>
      </c>
      <c r="BV12" s="53">
        <f t="shared" si="35"/>
        <v>0</v>
      </c>
      <c r="BW12" s="53">
        <f t="shared" si="35"/>
        <v>874254.50999999978</v>
      </c>
      <c r="BX12" s="53">
        <f t="shared" si="36"/>
        <v>-874254.50999999978</v>
      </c>
      <c r="BY12" s="45">
        <v>0</v>
      </c>
      <c r="BZ12" s="45">
        <v>0</v>
      </c>
      <c r="CA12" s="53">
        <f t="shared" si="37"/>
        <v>0</v>
      </c>
      <c r="CB12" s="53">
        <f t="shared" si="38"/>
        <v>0</v>
      </c>
      <c r="CC12" s="53">
        <f t="shared" si="38"/>
        <v>0</v>
      </c>
      <c r="CD12" s="53">
        <f t="shared" si="39"/>
        <v>0</v>
      </c>
      <c r="CE12" s="53">
        <v>0</v>
      </c>
      <c r="CF12" s="53">
        <v>0</v>
      </c>
      <c r="CG12" s="53">
        <f t="shared" si="40"/>
        <v>0</v>
      </c>
      <c r="CH12" s="53">
        <f t="shared" si="41"/>
        <v>0</v>
      </c>
      <c r="CI12" s="53">
        <f t="shared" si="41"/>
        <v>0</v>
      </c>
      <c r="CJ12" s="53">
        <f t="shared" si="42"/>
        <v>0</v>
      </c>
      <c r="CK12" s="53">
        <v>0</v>
      </c>
      <c r="CL12" s="53">
        <v>0</v>
      </c>
      <c r="CM12" s="53">
        <f t="shared" si="43"/>
        <v>0</v>
      </c>
      <c r="CN12" s="53">
        <v>0</v>
      </c>
      <c r="CO12" s="53">
        <v>0</v>
      </c>
      <c r="CP12" s="53">
        <f t="shared" si="44"/>
        <v>0</v>
      </c>
      <c r="CQ12" s="53">
        <f t="shared" si="45"/>
        <v>0</v>
      </c>
      <c r="CR12" s="53">
        <f t="shared" si="45"/>
        <v>0</v>
      </c>
      <c r="CS12" s="53">
        <f t="shared" si="46"/>
        <v>0</v>
      </c>
      <c r="CT12" s="45">
        <v>1498945</v>
      </c>
      <c r="CU12" s="45">
        <v>29521</v>
      </c>
      <c r="CV12" s="53">
        <f t="shared" si="47"/>
        <v>1469424</v>
      </c>
      <c r="CW12" s="45">
        <f t="shared" si="48"/>
        <v>1498945</v>
      </c>
      <c r="CX12" s="45">
        <f t="shared" si="48"/>
        <v>29521</v>
      </c>
      <c r="CY12" s="45">
        <f t="shared" si="49"/>
        <v>1469424</v>
      </c>
      <c r="CZ12" s="53">
        <v>1689584</v>
      </c>
      <c r="DA12" s="53">
        <v>2037</v>
      </c>
      <c r="DB12" s="45">
        <f t="shared" si="50"/>
        <v>1687547</v>
      </c>
      <c r="DC12" s="45">
        <f t="shared" si="51"/>
        <v>-190639</v>
      </c>
      <c r="DD12" s="45">
        <f t="shared" si="51"/>
        <v>27484</v>
      </c>
      <c r="DE12" s="45">
        <f t="shared" si="52"/>
        <v>-218123</v>
      </c>
      <c r="DF12" s="45">
        <v>1744275</v>
      </c>
      <c r="DG12" s="45">
        <v>3776</v>
      </c>
      <c r="DH12" s="45">
        <f t="shared" si="53"/>
        <v>1740499</v>
      </c>
      <c r="DI12" s="53">
        <v>1614945</v>
      </c>
      <c r="DJ12" s="53">
        <v>6520</v>
      </c>
      <c r="DK12" s="45">
        <f t="shared" si="54"/>
        <v>1608425</v>
      </c>
      <c r="DL12" s="45">
        <f t="shared" si="55"/>
        <v>129330</v>
      </c>
      <c r="DM12" s="45">
        <f t="shared" si="55"/>
        <v>-2744</v>
      </c>
      <c r="DN12" s="45">
        <f t="shared" si="56"/>
        <v>132074</v>
      </c>
      <c r="DO12" s="53">
        <v>0</v>
      </c>
      <c r="DP12" s="53">
        <v>92991.27328767124</v>
      </c>
      <c r="DQ12" s="53">
        <f t="shared" si="57"/>
        <v>-92991.27328767124</v>
      </c>
      <c r="DR12" s="53">
        <v>134247</v>
      </c>
      <c r="DS12" s="53">
        <v>123701.61000000002</v>
      </c>
      <c r="DT12" s="53">
        <f t="shared" si="58"/>
        <v>10545.389999999985</v>
      </c>
      <c r="DU12" s="56">
        <f t="shared" si="59"/>
        <v>-134247</v>
      </c>
      <c r="DV12" s="56">
        <f t="shared" si="59"/>
        <v>-30710.336712328775</v>
      </c>
      <c r="DW12" s="53">
        <f t="shared" si="60"/>
        <v>-103536.66328767122</v>
      </c>
      <c r="DX12" s="45">
        <v>2452138.5</v>
      </c>
      <c r="DY12" s="45">
        <v>433282.7</v>
      </c>
      <c r="DZ12" s="45">
        <f t="shared" si="61"/>
        <v>2018855.8</v>
      </c>
      <c r="EA12" s="45">
        <v>2436344.5</v>
      </c>
      <c r="EB12" s="45">
        <v>418889.66000000003</v>
      </c>
      <c r="EC12" s="45">
        <f t="shared" si="62"/>
        <v>2017454.8399999999</v>
      </c>
      <c r="ED12" s="45">
        <f t="shared" si="0"/>
        <v>4888483</v>
      </c>
      <c r="EE12" s="45">
        <f t="shared" si="0"/>
        <v>852172.3600000001</v>
      </c>
      <c r="EF12" s="53">
        <f t="shared" si="1"/>
        <v>4036310.6399999997</v>
      </c>
      <c r="EG12" s="51">
        <f t="shared" si="63"/>
        <v>1167614789.5100002</v>
      </c>
      <c r="EH12" s="51">
        <f t="shared" si="64"/>
        <v>358935415.48661822</v>
      </c>
    </row>
    <row r="13" spans="1:138" x14ac:dyDescent="0.2">
      <c r="A13" s="52" t="s">
        <v>48</v>
      </c>
      <c r="B13" s="44">
        <v>27262515.539999999</v>
      </c>
      <c r="C13" s="45">
        <v>25108851.832619999</v>
      </c>
      <c r="D13" s="53">
        <f t="shared" si="2"/>
        <v>2153663.7073800005</v>
      </c>
      <c r="E13" s="53"/>
      <c r="F13" s="53">
        <v>62378.819999999992</v>
      </c>
      <c r="G13" s="53">
        <f t="shared" si="3"/>
        <v>-62378.819999999992</v>
      </c>
      <c r="H13" s="53">
        <v>0</v>
      </c>
      <c r="I13" s="53">
        <v>89.65</v>
      </c>
      <c r="J13" s="53">
        <f t="shared" si="4"/>
        <v>-89.65</v>
      </c>
      <c r="K13" s="53">
        <f t="shared" si="5"/>
        <v>27262515.539999999</v>
      </c>
      <c r="L13" s="53">
        <f t="shared" si="5"/>
        <v>25171320.302619997</v>
      </c>
      <c r="M13" s="45">
        <f t="shared" si="6"/>
        <v>2091195.2373800017</v>
      </c>
      <c r="N13" s="45">
        <f t="shared" si="7"/>
        <v>27262515.539999999</v>
      </c>
      <c r="O13" s="45">
        <f t="shared" si="7"/>
        <v>25171320.302619997</v>
      </c>
      <c r="P13" s="53">
        <f t="shared" si="8"/>
        <v>2091195.2373800017</v>
      </c>
      <c r="Q13" s="53">
        <v>32389378.289999995</v>
      </c>
      <c r="R13" s="53">
        <v>24299470.67379912</v>
      </c>
      <c r="S13" s="53">
        <f t="shared" si="9"/>
        <v>8089907.6162008755</v>
      </c>
      <c r="T13" s="53">
        <f t="shared" si="10"/>
        <v>-5126862.7499999963</v>
      </c>
      <c r="U13" s="53">
        <f t="shared" si="10"/>
        <v>871849.62882087752</v>
      </c>
      <c r="V13" s="53">
        <f t="shared" si="11"/>
        <v>-5998712.3788208738</v>
      </c>
      <c r="W13" s="45">
        <v>27060183.66</v>
      </c>
      <c r="X13" s="45">
        <v>22172643.242348336</v>
      </c>
      <c r="Y13" s="53">
        <f t="shared" si="12"/>
        <v>4887540.4176516645</v>
      </c>
      <c r="Z13" s="53">
        <v>35200221</v>
      </c>
      <c r="AA13" s="53">
        <v>23671328.083591901</v>
      </c>
      <c r="AB13" s="53">
        <f t="shared" si="13"/>
        <v>11528892.916408099</v>
      </c>
      <c r="AC13" s="53">
        <f t="shared" si="14"/>
        <v>-8140037.3399999999</v>
      </c>
      <c r="AD13" s="53">
        <f t="shared" si="14"/>
        <v>-1498684.8412435651</v>
      </c>
      <c r="AE13" s="53">
        <f t="shared" si="15"/>
        <v>-6641352.4987564348</v>
      </c>
      <c r="AF13" s="53">
        <v>-2035009.335</v>
      </c>
      <c r="AG13" s="53">
        <v>-374671.21031089127</v>
      </c>
      <c r="AH13" s="53">
        <v>-1660338.1246891087</v>
      </c>
      <c r="AI13" s="54"/>
      <c r="AJ13" s="47">
        <v>41580</v>
      </c>
      <c r="AK13" s="54">
        <f t="shared" si="16"/>
        <v>-41580</v>
      </c>
      <c r="AL13" s="55"/>
      <c r="AM13" s="55">
        <f t="shared" si="17"/>
        <v>41580</v>
      </c>
      <c r="AN13" s="55">
        <f t="shared" si="18"/>
        <v>-41580</v>
      </c>
      <c r="AO13" s="55">
        <v>0</v>
      </c>
      <c r="AP13" s="55">
        <v>41940</v>
      </c>
      <c r="AQ13" s="55">
        <f t="shared" si="19"/>
        <v>-41940</v>
      </c>
      <c r="AR13" s="55">
        <f t="shared" si="20"/>
        <v>0</v>
      </c>
      <c r="AS13" s="55">
        <f t="shared" si="20"/>
        <v>-360</v>
      </c>
      <c r="AT13" s="55">
        <f t="shared" si="21"/>
        <v>360</v>
      </c>
      <c r="AU13" s="55"/>
      <c r="AV13" s="55">
        <v>41940</v>
      </c>
      <c r="AW13" s="55">
        <f t="shared" si="22"/>
        <v>-41940</v>
      </c>
      <c r="AX13" s="55">
        <v>0</v>
      </c>
      <c r="AY13" s="55">
        <v>41940</v>
      </c>
      <c r="AZ13" s="55">
        <f t="shared" si="23"/>
        <v>-41940</v>
      </c>
      <c r="BA13" s="55">
        <f t="shared" si="24"/>
        <v>0</v>
      </c>
      <c r="BB13" s="55">
        <f t="shared" si="25"/>
        <v>0</v>
      </c>
      <c r="BC13" s="55">
        <f t="shared" si="26"/>
        <v>0</v>
      </c>
      <c r="BD13" s="53"/>
      <c r="BE13" s="45">
        <v>399364.86</v>
      </c>
      <c r="BF13" s="53">
        <f t="shared" si="27"/>
        <v>-399364.86</v>
      </c>
      <c r="BG13" s="53"/>
      <c r="BH13" s="53">
        <f t="shared" si="28"/>
        <v>399364.86</v>
      </c>
      <c r="BI13" s="53">
        <f t="shared" si="29"/>
        <v>-399364.86</v>
      </c>
      <c r="BJ13" s="53">
        <v>0</v>
      </c>
      <c r="BK13" s="53">
        <v>182642.53</v>
      </c>
      <c r="BL13" s="53">
        <f t="shared" si="30"/>
        <v>-182642.53</v>
      </c>
      <c r="BM13" s="53">
        <f t="shared" si="31"/>
        <v>0</v>
      </c>
      <c r="BN13" s="53">
        <f t="shared" si="31"/>
        <v>216722.33</v>
      </c>
      <c r="BO13" s="53">
        <f t="shared" si="32"/>
        <v>-216722.33</v>
      </c>
      <c r="BP13" s="53"/>
      <c r="BQ13" s="53">
        <v>124761.72</v>
      </c>
      <c r="BR13" s="53">
        <f t="shared" si="33"/>
        <v>-124761.72</v>
      </c>
      <c r="BS13" s="53">
        <v>0</v>
      </c>
      <c r="BT13" s="53">
        <v>112931.99</v>
      </c>
      <c r="BU13" s="53">
        <f t="shared" si="34"/>
        <v>-112931.99</v>
      </c>
      <c r="BV13" s="53">
        <f t="shared" si="35"/>
        <v>0</v>
      </c>
      <c r="BW13" s="53">
        <f t="shared" si="35"/>
        <v>11829.729999999996</v>
      </c>
      <c r="BX13" s="53">
        <f t="shared" si="36"/>
        <v>-11829.729999999996</v>
      </c>
      <c r="BY13" s="45">
        <v>167555.45000000001</v>
      </c>
      <c r="BZ13" s="45">
        <v>0</v>
      </c>
      <c r="CA13" s="53">
        <f t="shared" si="37"/>
        <v>167555.45000000001</v>
      </c>
      <c r="CB13" s="53">
        <f t="shared" si="38"/>
        <v>167555.45000000001</v>
      </c>
      <c r="CC13" s="53">
        <f t="shared" si="38"/>
        <v>0</v>
      </c>
      <c r="CD13" s="53">
        <f t="shared" si="39"/>
        <v>167555.45000000001</v>
      </c>
      <c r="CE13" s="53">
        <v>0</v>
      </c>
      <c r="CF13" s="53">
        <v>48532.82</v>
      </c>
      <c r="CG13" s="53">
        <f t="shared" si="40"/>
        <v>-48532.82</v>
      </c>
      <c r="CH13" s="53">
        <f t="shared" si="41"/>
        <v>167555.45000000001</v>
      </c>
      <c r="CI13" s="53">
        <f t="shared" si="41"/>
        <v>-48532.82</v>
      </c>
      <c r="CJ13" s="53">
        <f t="shared" si="42"/>
        <v>216088.27000000002</v>
      </c>
      <c r="CK13" s="53">
        <v>0</v>
      </c>
      <c r="CL13" s="53">
        <v>4974</v>
      </c>
      <c r="CM13" s="53">
        <f t="shared" si="43"/>
        <v>-4974</v>
      </c>
      <c r="CN13" s="53">
        <v>151682.37</v>
      </c>
      <c r="CO13" s="53">
        <v>0</v>
      </c>
      <c r="CP13" s="53">
        <f t="shared" si="44"/>
        <v>151682.37</v>
      </c>
      <c r="CQ13" s="53">
        <f t="shared" si="45"/>
        <v>-151682.37</v>
      </c>
      <c r="CR13" s="53">
        <f t="shared" si="45"/>
        <v>4974</v>
      </c>
      <c r="CS13" s="53">
        <f t="shared" si="46"/>
        <v>-156656.37</v>
      </c>
      <c r="CT13" s="45">
        <v>230663</v>
      </c>
      <c r="CU13" s="45">
        <v>5522</v>
      </c>
      <c r="CV13" s="53">
        <f t="shared" si="47"/>
        <v>225141</v>
      </c>
      <c r="CW13" s="45">
        <f t="shared" si="48"/>
        <v>230663</v>
      </c>
      <c r="CX13" s="45">
        <f t="shared" si="48"/>
        <v>5522</v>
      </c>
      <c r="CY13" s="45">
        <f t="shared" si="49"/>
        <v>225141</v>
      </c>
      <c r="CZ13" s="53">
        <v>29406</v>
      </c>
      <c r="DA13" s="53">
        <v>0</v>
      </c>
      <c r="DB13" s="45">
        <f t="shared" si="50"/>
        <v>29406</v>
      </c>
      <c r="DC13" s="45">
        <f t="shared" si="51"/>
        <v>201257</v>
      </c>
      <c r="DD13" s="45">
        <f t="shared" si="51"/>
        <v>5522</v>
      </c>
      <c r="DE13" s="45">
        <f t="shared" si="52"/>
        <v>195735</v>
      </c>
      <c r="DF13" s="45">
        <v>108998</v>
      </c>
      <c r="DG13" s="45">
        <v>2316</v>
      </c>
      <c r="DH13" s="45">
        <f t="shared" si="53"/>
        <v>106682</v>
      </c>
      <c r="DI13" s="53">
        <v>110920</v>
      </c>
      <c r="DJ13" s="53">
        <v>10137</v>
      </c>
      <c r="DK13" s="45">
        <f t="shared" si="54"/>
        <v>100783</v>
      </c>
      <c r="DL13" s="45">
        <f t="shared" si="55"/>
        <v>-1922</v>
      </c>
      <c r="DM13" s="45">
        <f t="shared" si="55"/>
        <v>-7821</v>
      </c>
      <c r="DN13" s="45">
        <f t="shared" si="56"/>
        <v>5899</v>
      </c>
      <c r="DO13" s="53">
        <v>0</v>
      </c>
      <c r="DP13" s="53">
        <v>0</v>
      </c>
      <c r="DQ13" s="53">
        <f t="shared" si="57"/>
        <v>0</v>
      </c>
      <c r="DR13" s="53">
        <v>0</v>
      </c>
      <c r="DS13" s="53">
        <v>0</v>
      </c>
      <c r="DT13" s="53">
        <f t="shared" si="58"/>
        <v>0</v>
      </c>
      <c r="DU13" s="56">
        <f t="shared" si="59"/>
        <v>0</v>
      </c>
      <c r="DV13" s="56">
        <f t="shared" si="59"/>
        <v>0</v>
      </c>
      <c r="DW13" s="53">
        <f t="shared" si="60"/>
        <v>0</v>
      </c>
      <c r="DX13" s="45">
        <v>0</v>
      </c>
      <c r="DY13" s="45">
        <v>151091</v>
      </c>
      <c r="DZ13" s="45">
        <f t="shared" si="61"/>
        <v>-151091</v>
      </c>
      <c r="EA13" s="45">
        <v>0</v>
      </c>
      <c r="EB13" s="45">
        <v>154270</v>
      </c>
      <c r="EC13" s="45">
        <f t="shared" si="62"/>
        <v>-154270</v>
      </c>
      <c r="ED13" s="45">
        <f t="shared" si="0"/>
        <v>0</v>
      </c>
      <c r="EE13" s="45">
        <f t="shared" si="0"/>
        <v>305361</v>
      </c>
      <c r="EF13" s="53">
        <f t="shared" si="1"/>
        <v>-305361</v>
      </c>
      <c r="EG13" s="51">
        <f t="shared" si="63"/>
        <v>20714069.984999999</v>
      </c>
      <c r="EH13" s="51">
        <f t="shared" si="64"/>
        <v>26602660.821129981</v>
      </c>
    </row>
    <row r="14" spans="1:138" x14ac:dyDescent="0.2">
      <c r="A14" s="52" t="s">
        <v>49</v>
      </c>
      <c r="B14" s="44">
        <v>51052452.839999996</v>
      </c>
      <c r="C14" s="45">
        <v>63896968.03708899</v>
      </c>
      <c r="D14" s="53">
        <f t="shared" si="2"/>
        <v>-12844515.197088994</v>
      </c>
      <c r="E14" s="53"/>
      <c r="F14" s="53">
        <v>22494.61</v>
      </c>
      <c r="G14" s="53">
        <f t="shared" si="3"/>
        <v>-22494.61</v>
      </c>
      <c r="H14" s="53">
        <v>0</v>
      </c>
      <c r="I14" s="53">
        <v>281</v>
      </c>
      <c r="J14" s="53">
        <f t="shared" si="4"/>
        <v>-281</v>
      </c>
      <c r="K14" s="53">
        <f t="shared" si="5"/>
        <v>51052452.839999996</v>
      </c>
      <c r="L14" s="53">
        <f t="shared" si="5"/>
        <v>63919743.64708899</v>
      </c>
      <c r="M14" s="45">
        <f t="shared" si="6"/>
        <v>-12867290.807088993</v>
      </c>
      <c r="N14" s="45">
        <f t="shared" si="7"/>
        <v>51052452.839999996</v>
      </c>
      <c r="O14" s="45">
        <f t="shared" si="7"/>
        <v>63919743.64708899</v>
      </c>
      <c r="P14" s="53">
        <f t="shared" si="8"/>
        <v>-12867290.807088993</v>
      </c>
      <c r="Q14" s="53">
        <v>44980799.150000043</v>
      </c>
      <c r="R14" s="53">
        <v>62848229.896080941</v>
      </c>
      <c r="S14" s="53">
        <f t="shared" si="9"/>
        <v>-17867430.746080898</v>
      </c>
      <c r="T14" s="53">
        <f t="shared" si="10"/>
        <v>6071653.6899999529</v>
      </c>
      <c r="U14" s="53">
        <f t="shared" si="10"/>
        <v>1071513.7510080487</v>
      </c>
      <c r="V14" s="53">
        <f t="shared" si="11"/>
        <v>5000139.9389919043</v>
      </c>
      <c r="W14" s="45">
        <v>44927737.919999994</v>
      </c>
      <c r="X14" s="45">
        <v>61058475.819260925</v>
      </c>
      <c r="Y14" s="53">
        <f t="shared" si="12"/>
        <v>-16130737.899260931</v>
      </c>
      <c r="Z14" s="53">
        <v>45691061.139999881</v>
      </c>
      <c r="AA14" s="53">
        <v>62197458.499096066</v>
      </c>
      <c r="AB14" s="53">
        <f t="shared" si="13"/>
        <v>-16506397.359096184</v>
      </c>
      <c r="AC14" s="53">
        <f t="shared" si="14"/>
        <v>-763323.21999988705</v>
      </c>
      <c r="AD14" s="53">
        <f t="shared" si="14"/>
        <v>-1138982.6798351407</v>
      </c>
      <c r="AE14" s="53">
        <f t="shared" si="15"/>
        <v>375659.45983525366</v>
      </c>
      <c r="AF14" s="53">
        <v>-190830.80499997176</v>
      </c>
      <c r="AG14" s="53">
        <v>-284745.66995878518</v>
      </c>
      <c r="AH14" s="53">
        <v>93914.864958813414</v>
      </c>
      <c r="AI14" s="54"/>
      <c r="AJ14" s="47">
        <v>41400</v>
      </c>
      <c r="AK14" s="54">
        <f t="shared" si="16"/>
        <v>-41400</v>
      </c>
      <c r="AL14" s="55"/>
      <c r="AM14" s="55">
        <f t="shared" si="17"/>
        <v>41400</v>
      </c>
      <c r="AN14" s="55">
        <f t="shared" si="18"/>
        <v>-41400</v>
      </c>
      <c r="AO14" s="55">
        <v>0</v>
      </c>
      <c r="AP14" s="55">
        <v>41400</v>
      </c>
      <c r="AQ14" s="55">
        <f t="shared" si="19"/>
        <v>-41400</v>
      </c>
      <c r="AR14" s="55">
        <f t="shared" si="20"/>
        <v>0</v>
      </c>
      <c r="AS14" s="55">
        <f t="shared" si="20"/>
        <v>0</v>
      </c>
      <c r="AT14" s="55">
        <f t="shared" si="21"/>
        <v>0</v>
      </c>
      <c r="AU14" s="55"/>
      <c r="AV14" s="55">
        <v>41400</v>
      </c>
      <c r="AW14" s="55">
        <f t="shared" si="22"/>
        <v>-41400</v>
      </c>
      <c r="AX14" s="55">
        <v>0</v>
      </c>
      <c r="AY14" s="55">
        <v>41400</v>
      </c>
      <c r="AZ14" s="55">
        <f t="shared" si="23"/>
        <v>-41400</v>
      </c>
      <c r="BA14" s="55">
        <f t="shared" si="24"/>
        <v>0</v>
      </c>
      <c r="BB14" s="55">
        <f t="shared" si="25"/>
        <v>0</v>
      </c>
      <c r="BC14" s="55">
        <f t="shared" si="26"/>
        <v>0</v>
      </c>
      <c r="BD14" s="53"/>
      <c r="BE14" s="45">
        <v>245997.58</v>
      </c>
      <c r="BF14" s="53">
        <f t="shared" si="27"/>
        <v>-245997.58</v>
      </c>
      <c r="BG14" s="53"/>
      <c r="BH14" s="53">
        <f t="shared" si="28"/>
        <v>245997.58</v>
      </c>
      <c r="BI14" s="53">
        <f t="shared" si="29"/>
        <v>-245997.58</v>
      </c>
      <c r="BJ14" s="53">
        <v>0</v>
      </c>
      <c r="BK14" s="53">
        <v>214916.51</v>
      </c>
      <c r="BL14" s="53">
        <f t="shared" si="30"/>
        <v>-214916.51</v>
      </c>
      <c r="BM14" s="53">
        <f t="shared" si="31"/>
        <v>0</v>
      </c>
      <c r="BN14" s="53">
        <f t="shared" si="31"/>
        <v>31081.069999999978</v>
      </c>
      <c r="BO14" s="53">
        <f t="shared" si="32"/>
        <v>-31081.069999999978</v>
      </c>
      <c r="BP14" s="53"/>
      <c r="BQ14" s="53">
        <v>271015.65000000002</v>
      </c>
      <c r="BR14" s="53">
        <f t="shared" si="33"/>
        <v>-271015.65000000002</v>
      </c>
      <c r="BS14" s="53">
        <v>0</v>
      </c>
      <c r="BT14" s="53">
        <v>180287.74</v>
      </c>
      <c r="BU14" s="53">
        <f t="shared" si="34"/>
        <v>-180287.74</v>
      </c>
      <c r="BV14" s="53">
        <f t="shared" si="35"/>
        <v>0</v>
      </c>
      <c r="BW14" s="53">
        <f t="shared" si="35"/>
        <v>90727.910000000033</v>
      </c>
      <c r="BX14" s="53">
        <f t="shared" si="36"/>
        <v>-90727.910000000033</v>
      </c>
      <c r="BY14" s="45">
        <v>115436.11</v>
      </c>
      <c r="BZ14" s="45">
        <v>0</v>
      </c>
      <c r="CA14" s="53">
        <f t="shared" si="37"/>
        <v>115436.11</v>
      </c>
      <c r="CB14" s="53">
        <f t="shared" si="38"/>
        <v>115436.11</v>
      </c>
      <c r="CC14" s="53">
        <f t="shared" si="38"/>
        <v>0</v>
      </c>
      <c r="CD14" s="53">
        <f t="shared" si="39"/>
        <v>115436.11</v>
      </c>
      <c r="CE14" s="53">
        <v>0</v>
      </c>
      <c r="CF14" s="53">
        <v>74095.78</v>
      </c>
      <c r="CG14" s="53">
        <f t="shared" si="40"/>
        <v>-74095.78</v>
      </c>
      <c r="CH14" s="53">
        <f t="shared" si="41"/>
        <v>115436.11</v>
      </c>
      <c r="CI14" s="53">
        <f t="shared" si="41"/>
        <v>-74095.78</v>
      </c>
      <c r="CJ14" s="53">
        <f t="shared" si="42"/>
        <v>189531.89</v>
      </c>
      <c r="CK14" s="53">
        <v>266492.5</v>
      </c>
      <c r="CL14" s="53">
        <v>0</v>
      </c>
      <c r="CM14" s="53">
        <f t="shared" si="43"/>
        <v>266492.5</v>
      </c>
      <c r="CN14" s="53">
        <v>346556.24</v>
      </c>
      <c r="CO14" s="53">
        <v>0</v>
      </c>
      <c r="CP14" s="53">
        <f t="shared" si="44"/>
        <v>346556.24</v>
      </c>
      <c r="CQ14" s="53">
        <f t="shared" si="45"/>
        <v>-80063.739999999991</v>
      </c>
      <c r="CR14" s="53">
        <f t="shared" si="45"/>
        <v>0</v>
      </c>
      <c r="CS14" s="53">
        <f t="shared" si="46"/>
        <v>-80063.739999999991</v>
      </c>
      <c r="CT14" s="45">
        <v>1021644</v>
      </c>
      <c r="CU14" s="45">
        <v>1429</v>
      </c>
      <c r="CV14" s="53">
        <f t="shared" si="47"/>
        <v>1020215</v>
      </c>
      <c r="CW14" s="45">
        <f t="shared" si="48"/>
        <v>1021644</v>
      </c>
      <c r="CX14" s="45">
        <f t="shared" si="48"/>
        <v>1429</v>
      </c>
      <c r="CY14" s="45">
        <f t="shared" si="49"/>
        <v>1020215</v>
      </c>
      <c r="CZ14" s="53">
        <v>86838</v>
      </c>
      <c r="DA14" s="53">
        <v>4316</v>
      </c>
      <c r="DB14" s="45">
        <f t="shared" si="50"/>
        <v>82522</v>
      </c>
      <c r="DC14" s="45">
        <f t="shared" si="51"/>
        <v>934806</v>
      </c>
      <c r="DD14" s="45">
        <f t="shared" si="51"/>
        <v>-2887</v>
      </c>
      <c r="DE14" s="45">
        <f t="shared" si="52"/>
        <v>937693</v>
      </c>
      <c r="DF14" s="45">
        <v>616828</v>
      </c>
      <c r="DG14" s="45">
        <v>1349</v>
      </c>
      <c r="DH14" s="45">
        <f t="shared" si="53"/>
        <v>615479</v>
      </c>
      <c r="DI14" s="53">
        <v>10769</v>
      </c>
      <c r="DJ14" s="53">
        <v>4825</v>
      </c>
      <c r="DK14" s="45">
        <f t="shared" si="54"/>
        <v>5944</v>
      </c>
      <c r="DL14" s="45">
        <f t="shared" si="55"/>
        <v>606059</v>
      </c>
      <c r="DM14" s="45">
        <f t="shared" si="55"/>
        <v>-3476</v>
      </c>
      <c r="DN14" s="45">
        <f t="shared" si="56"/>
        <v>609535</v>
      </c>
      <c r="DO14" s="53">
        <v>0</v>
      </c>
      <c r="DP14" s="53">
        <v>0</v>
      </c>
      <c r="DQ14" s="53">
        <f t="shared" si="57"/>
        <v>0</v>
      </c>
      <c r="DR14" s="53">
        <v>0</v>
      </c>
      <c r="DS14" s="53">
        <v>0</v>
      </c>
      <c r="DT14" s="53">
        <f t="shared" si="58"/>
        <v>0</v>
      </c>
      <c r="DU14" s="56">
        <f t="shared" si="59"/>
        <v>0</v>
      </c>
      <c r="DV14" s="56">
        <f t="shared" si="59"/>
        <v>0</v>
      </c>
      <c r="DW14" s="53">
        <f t="shared" si="60"/>
        <v>0</v>
      </c>
      <c r="DX14" s="45">
        <v>0</v>
      </c>
      <c r="DY14" s="45">
        <v>136935</v>
      </c>
      <c r="DZ14" s="45">
        <f t="shared" si="61"/>
        <v>-136935</v>
      </c>
      <c r="EA14" s="45">
        <v>0</v>
      </c>
      <c r="EB14" s="45">
        <v>109253.03</v>
      </c>
      <c r="EC14" s="45">
        <f t="shared" si="62"/>
        <v>-109253.03</v>
      </c>
      <c r="ED14" s="45">
        <f t="shared" si="0"/>
        <v>0</v>
      </c>
      <c r="EE14" s="45">
        <f t="shared" si="0"/>
        <v>246188.03</v>
      </c>
      <c r="EF14" s="53">
        <f t="shared" si="1"/>
        <v>-246188.03</v>
      </c>
      <c r="EG14" s="51">
        <f t="shared" si="63"/>
        <v>59646593.204999976</v>
      </c>
      <c r="EH14" s="51">
        <f t="shared" si="64"/>
        <v>65282876.538138248</v>
      </c>
    </row>
    <row r="15" spans="1:138" x14ac:dyDescent="0.2">
      <c r="A15" s="52" t="s">
        <v>50</v>
      </c>
      <c r="B15" s="44">
        <v>353148861.08587003</v>
      </c>
      <c r="C15" s="45">
        <v>233581830.87797493</v>
      </c>
      <c r="D15" s="53">
        <f t="shared" si="2"/>
        <v>119567030.2078951</v>
      </c>
      <c r="E15" s="53"/>
      <c r="F15" s="53">
        <v>530648.82999999996</v>
      </c>
      <c r="G15" s="53">
        <f t="shared" si="3"/>
        <v>-530648.82999999996</v>
      </c>
      <c r="H15" s="53">
        <v>0</v>
      </c>
      <c r="I15" s="53">
        <v>2130.1</v>
      </c>
      <c r="J15" s="53">
        <f t="shared" si="4"/>
        <v>-2130.1</v>
      </c>
      <c r="K15" s="53">
        <f t="shared" si="5"/>
        <v>353148861.08587003</v>
      </c>
      <c r="L15" s="53">
        <f t="shared" si="5"/>
        <v>234114609.80797493</v>
      </c>
      <c r="M15" s="45">
        <f t="shared" si="6"/>
        <v>119034251.27789509</v>
      </c>
      <c r="N15" s="45">
        <f t="shared" si="7"/>
        <v>353148861.08587003</v>
      </c>
      <c r="O15" s="45">
        <f t="shared" si="7"/>
        <v>234114609.80797493</v>
      </c>
      <c r="P15" s="53">
        <f t="shared" si="8"/>
        <v>119034251.27789509</v>
      </c>
      <c r="Q15" s="53">
        <v>315775089.51999998</v>
      </c>
      <c r="R15" s="53">
        <v>231083338.44283006</v>
      </c>
      <c r="S15" s="53">
        <f t="shared" si="9"/>
        <v>84691751.077169925</v>
      </c>
      <c r="T15" s="53">
        <f t="shared" si="10"/>
        <v>37373771.565870047</v>
      </c>
      <c r="U15" s="53">
        <f t="shared" si="10"/>
        <v>3031271.3651448786</v>
      </c>
      <c r="V15" s="53">
        <f t="shared" si="11"/>
        <v>34342500.200725168</v>
      </c>
      <c r="W15" s="45">
        <v>329535141.74287009</v>
      </c>
      <c r="X15" s="45">
        <v>230895997.50853711</v>
      </c>
      <c r="Y15" s="53">
        <f t="shared" si="12"/>
        <v>98639144.234332979</v>
      </c>
      <c r="Z15" s="53">
        <v>309068664.75</v>
      </c>
      <c r="AA15" s="53">
        <v>223723078.64446652</v>
      </c>
      <c r="AB15" s="53">
        <f t="shared" si="13"/>
        <v>85345586.105533481</v>
      </c>
      <c r="AC15" s="53">
        <f t="shared" si="14"/>
        <v>20466476.992870092</v>
      </c>
      <c r="AD15" s="53">
        <f t="shared" si="14"/>
        <v>7172918.8640705943</v>
      </c>
      <c r="AE15" s="53">
        <f t="shared" si="15"/>
        <v>13293558.128799498</v>
      </c>
      <c r="AF15" s="53">
        <v>5116619.2482175231</v>
      </c>
      <c r="AG15" s="53">
        <v>1793229.7160176486</v>
      </c>
      <c r="AH15" s="53">
        <v>3323389.5321998745</v>
      </c>
      <c r="AI15" s="54"/>
      <c r="AJ15" s="47">
        <v>462240</v>
      </c>
      <c r="AK15" s="54">
        <f t="shared" si="16"/>
        <v>-462240</v>
      </c>
      <c r="AL15" s="55"/>
      <c r="AM15" s="55">
        <f t="shared" si="17"/>
        <v>462240</v>
      </c>
      <c r="AN15" s="55">
        <f t="shared" si="18"/>
        <v>-462240</v>
      </c>
      <c r="AO15" s="55">
        <v>0</v>
      </c>
      <c r="AP15" s="55">
        <v>475380</v>
      </c>
      <c r="AQ15" s="55">
        <f t="shared" si="19"/>
        <v>-475380</v>
      </c>
      <c r="AR15" s="55">
        <f t="shared" si="20"/>
        <v>0</v>
      </c>
      <c r="AS15" s="55">
        <f t="shared" si="20"/>
        <v>-13140</v>
      </c>
      <c r="AT15" s="55">
        <f t="shared" si="21"/>
        <v>13140</v>
      </c>
      <c r="AU15" s="55"/>
      <c r="AV15" s="55">
        <v>264780</v>
      </c>
      <c r="AW15" s="55">
        <f t="shared" si="22"/>
        <v>-264780</v>
      </c>
      <c r="AX15" s="55">
        <v>0</v>
      </c>
      <c r="AY15" s="55">
        <v>475380</v>
      </c>
      <c r="AZ15" s="55">
        <f t="shared" si="23"/>
        <v>-475380</v>
      </c>
      <c r="BA15" s="55">
        <f t="shared" si="24"/>
        <v>0</v>
      </c>
      <c r="BB15" s="55">
        <f t="shared" si="25"/>
        <v>-210600</v>
      </c>
      <c r="BC15" s="55">
        <f t="shared" si="26"/>
        <v>210600</v>
      </c>
      <c r="BD15" s="53"/>
      <c r="BE15" s="45">
        <v>1802268.46</v>
      </c>
      <c r="BF15" s="53">
        <f t="shared" si="27"/>
        <v>-1802268.46</v>
      </c>
      <c r="BG15" s="53"/>
      <c r="BH15" s="53">
        <f t="shared" si="28"/>
        <v>1802268.46</v>
      </c>
      <c r="BI15" s="53">
        <f t="shared" si="29"/>
        <v>-1802268.46</v>
      </c>
      <c r="BJ15" s="53">
        <v>0</v>
      </c>
      <c r="BK15" s="53">
        <v>1939053.92</v>
      </c>
      <c r="BL15" s="53">
        <f t="shared" si="30"/>
        <v>-1939053.92</v>
      </c>
      <c r="BM15" s="53">
        <f t="shared" si="31"/>
        <v>0</v>
      </c>
      <c r="BN15" s="53">
        <f t="shared" si="31"/>
        <v>-136785.45999999996</v>
      </c>
      <c r="BO15" s="53">
        <f t="shared" si="32"/>
        <v>136785.45999999996</v>
      </c>
      <c r="BP15" s="53"/>
      <c r="BQ15" s="53">
        <v>1912364.11</v>
      </c>
      <c r="BR15" s="53">
        <f t="shared" si="33"/>
        <v>-1912364.11</v>
      </c>
      <c r="BS15" s="53">
        <v>0</v>
      </c>
      <c r="BT15" s="53">
        <v>1806956.57</v>
      </c>
      <c r="BU15" s="53">
        <f t="shared" si="34"/>
        <v>-1806956.57</v>
      </c>
      <c r="BV15" s="53">
        <f t="shared" si="35"/>
        <v>0</v>
      </c>
      <c r="BW15" s="53">
        <f t="shared" si="35"/>
        <v>105407.54000000004</v>
      </c>
      <c r="BX15" s="53">
        <f t="shared" si="36"/>
        <v>-105407.54000000004</v>
      </c>
      <c r="BY15" s="45">
        <v>337656.82</v>
      </c>
      <c r="BZ15" s="45">
        <v>0</v>
      </c>
      <c r="CA15" s="53">
        <f t="shared" si="37"/>
        <v>337656.82</v>
      </c>
      <c r="CB15" s="53">
        <f t="shared" si="38"/>
        <v>337656.82</v>
      </c>
      <c r="CC15" s="53">
        <f t="shared" si="38"/>
        <v>0</v>
      </c>
      <c r="CD15" s="53">
        <f t="shared" si="39"/>
        <v>337656.82</v>
      </c>
      <c r="CE15" s="53">
        <v>308528.40999999997</v>
      </c>
      <c r="CF15" s="53">
        <v>0</v>
      </c>
      <c r="CG15" s="53">
        <f t="shared" si="40"/>
        <v>308528.40999999997</v>
      </c>
      <c r="CH15" s="53">
        <f t="shared" si="41"/>
        <v>29128.410000000033</v>
      </c>
      <c r="CI15" s="53">
        <f t="shared" si="41"/>
        <v>0</v>
      </c>
      <c r="CJ15" s="53">
        <f t="shared" si="42"/>
        <v>29128.410000000033</v>
      </c>
      <c r="CK15" s="53">
        <v>361176</v>
      </c>
      <c r="CL15" s="53">
        <v>0</v>
      </c>
      <c r="CM15" s="53">
        <f t="shared" si="43"/>
        <v>361176</v>
      </c>
      <c r="CN15" s="53">
        <v>131043.26</v>
      </c>
      <c r="CO15" s="53">
        <v>0</v>
      </c>
      <c r="CP15" s="53">
        <f t="shared" si="44"/>
        <v>131043.26</v>
      </c>
      <c r="CQ15" s="53">
        <f t="shared" si="45"/>
        <v>230132.74</v>
      </c>
      <c r="CR15" s="53">
        <f t="shared" si="45"/>
        <v>0</v>
      </c>
      <c r="CS15" s="53">
        <f t="shared" si="46"/>
        <v>230132.74</v>
      </c>
      <c r="CT15" s="45">
        <v>1917630</v>
      </c>
      <c r="CU15" s="45">
        <v>17792</v>
      </c>
      <c r="CV15" s="53">
        <f t="shared" si="47"/>
        <v>1899838</v>
      </c>
      <c r="CW15" s="45">
        <f t="shared" si="48"/>
        <v>1917630</v>
      </c>
      <c r="CX15" s="45">
        <f t="shared" si="48"/>
        <v>17792</v>
      </c>
      <c r="CY15" s="45">
        <f t="shared" si="49"/>
        <v>1899838</v>
      </c>
      <c r="CZ15" s="53">
        <v>2779258</v>
      </c>
      <c r="DA15" s="53">
        <v>6190</v>
      </c>
      <c r="DB15" s="45">
        <f t="shared" si="50"/>
        <v>2773068</v>
      </c>
      <c r="DC15" s="45">
        <f t="shared" si="51"/>
        <v>-861628</v>
      </c>
      <c r="DD15" s="45">
        <f t="shared" si="51"/>
        <v>11602</v>
      </c>
      <c r="DE15" s="45">
        <f t="shared" si="52"/>
        <v>-873230</v>
      </c>
      <c r="DF15" s="45">
        <v>2395903</v>
      </c>
      <c r="DG15" s="45">
        <v>33969</v>
      </c>
      <c r="DH15" s="45">
        <f t="shared" si="53"/>
        <v>2361934</v>
      </c>
      <c r="DI15" s="53">
        <v>2939708</v>
      </c>
      <c r="DJ15" s="53">
        <v>6991</v>
      </c>
      <c r="DK15" s="45">
        <f t="shared" si="54"/>
        <v>2932717</v>
      </c>
      <c r="DL15" s="45">
        <f t="shared" si="55"/>
        <v>-543805</v>
      </c>
      <c r="DM15" s="45">
        <f t="shared" si="55"/>
        <v>26978</v>
      </c>
      <c r="DN15" s="45">
        <f t="shared" si="56"/>
        <v>-570783</v>
      </c>
      <c r="DO15" s="53">
        <v>0</v>
      </c>
      <c r="DP15" s="53">
        <v>51696.150273972598</v>
      </c>
      <c r="DQ15" s="53">
        <f t="shared" si="57"/>
        <v>-51696.150273972598</v>
      </c>
      <c r="DR15" s="53">
        <v>0</v>
      </c>
      <c r="DS15" s="53">
        <v>62096</v>
      </c>
      <c r="DT15" s="53">
        <f t="shared" si="58"/>
        <v>-62096</v>
      </c>
      <c r="DU15" s="56">
        <f t="shared" si="59"/>
        <v>0</v>
      </c>
      <c r="DV15" s="56">
        <f t="shared" si="59"/>
        <v>-10399.849726027402</v>
      </c>
      <c r="DW15" s="53">
        <f t="shared" si="60"/>
        <v>10399.849726027402</v>
      </c>
      <c r="DX15" s="45">
        <v>3329041.67</v>
      </c>
      <c r="DY15" s="45">
        <v>455874.15</v>
      </c>
      <c r="DZ15" s="45">
        <f t="shared" si="61"/>
        <v>2873167.52</v>
      </c>
      <c r="EA15" s="45">
        <v>3204698.01</v>
      </c>
      <c r="EB15" s="45">
        <v>404137.63</v>
      </c>
      <c r="EC15" s="45">
        <f t="shared" si="62"/>
        <v>2800560.38</v>
      </c>
      <c r="ED15" s="45">
        <f t="shared" si="0"/>
        <v>6533739.6799999997</v>
      </c>
      <c r="EE15" s="45">
        <f t="shared" si="0"/>
        <v>860011.78</v>
      </c>
      <c r="EF15" s="53">
        <f t="shared" si="1"/>
        <v>5673727.8999999994</v>
      </c>
      <c r="EG15" s="51">
        <f t="shared" si="63"/>
        <v>403282106.54995763</v>
      </c>
      <c r="EH15" s="51">
        <f t="shared" si="64"/>
        <v>241854485.35941142</v>
      </c>
    </row>
    <row r="16" spans="1:138" x14ac:dyDescent="0.2">
      <c r="A16" s="52" t="s">
        <v>51</v>
      </c>
      <c r="B16" s="44">
        <v>92032885</v>
      </c>
      <c r="C16" s="45">
        <v>76143605.533466905</v>
      </c>
      <c r="D16" s="53">
        <f t="shared" si="2"/>
        <v>15889279.466533095</v>
      </c>
      <c r="E16" s="53"/>
      <c r="F16" s="53">
        <v>349129.51</v>
      </c>
      <c r="G16" s="53">
        <f t="shared" si="3"/>
        <v>-349129.51</v>
      </c>
      <c r="H16" s="53">
        <v>0</v>
      </c>
      <c r="I16" s="53">
        <v>21180.02</v>
      </c>
      <c r="J16" s="53">
        <f t="shared" si="4"/>
        <v>-21180.02</v>
      </c>
      <c r="K16" s="53">
        <f t="shared" si="5"/>
        <v>92032885</v>
      </c>
      <c r="L16" s="53">
        <f t="shared" si="5"/>
        <v>76513915.063466907</v>
      </c>
      <c r="M16" s="45">
        <f t="shared" si="6"/>
        <v>15518969.936533093</v>
      </c>
      <c r="N16" s="45">
        <f t="shared" si="7"/>
        <v>92032885</v>
      </c>
      <c r="O16" s="45">
        <f t="shared" si="7"/>
        <v>76513915.063466907</v>
      </c>
      <c r="P16" s="53">
        <f t="shared" si="8"/>
        <v>15518969.936533093</v>
      </c>
      <c r="Q16" s="53">
        <v>98962733</v>
      </c>
      <c r="R16" s="53">
        <v>72087340.254275441</v>
      </c>
      <c r="S16" s="53">
        <f t="shared" si="9"/>
        <v>26875392.745724559</v>
      </c>
      <c r="T16" s="53">
        <f t="shared" si="10"/>
        <v>-6929848</v>
      </c>
      <c r="U16" s="53">
        <f t="shared" si="10"/>
        <v>4426574.8091914654</v>
      </c>
      <c r="V16" s="53">
        <f t="shared" si="11"/>
        <v>-11356422.809191465</v>
      </c>
      <c r="W16" s="45">
        <v>95936493</v>
      </c>
      <c r="X16" s="45">
        <v>72184513.365340874</v>
      </c>
      <c r="Y16" s="53">
        <f t="shared" si="12"/>
        <v>23751979.634659126</v>
      </c>
      <c r="Z16" s="53">
        <v>97697190</v>
      </c>
      <c r="AA16" s="53">
        <v>69168384.348206282</v>
      </c>
      <c r="AB16" s="53">
        <f t="shared" si="13"/>
        <v>28528805.651793718</v>
      </c>
      <c r="AC16" s="53">
        <f t="shared" si="14"/>
        <v>-1760697</v>
      </c>
      <c r="AD16" s="53">
        <f t="shared" si="14"/>
        <v>3016129.0171345919</v>
      </c>
      <c r="AE16" s="53">
        <f t="shared" si="15"/>
        <v>-4776826.0171345919</v>
      </c>
      <c r="AF16" s="53">
        <v>-440174.25</v>
      </c>
      <c r="AG16" s="53">
        <v>754032.25428364798</v>
      </c>
      <c r="AH16" s="53">
        <v>-1194206.504283648</v>
      </c>
      <c r="AI16" s="54"/>
      <c r="AJ16" s="47">
        <v>84960</v>
      </c>
      <c r="AK16" s="54">
        <f t="shared" si="16"/>
        <v>-84960</v>
      </c>
      <c r="AL16" s="55"/>
      <c r="AM16" s="55">
        <f t="shared" si="17"/>
        <v>84960</v>
      </c>
      <c r="AN16" s="55">
        <f t="shared" si="18"/>
        <v>-84960</v>
      </c>
      <c r="AO16" s="55">
        <v>0</v>
      </c>
      <c r="AP16" s="55">
        <v>84420</v>
      </c>
      <c r="AQ16" s="55">
        <f t="shared" si="19"/>
        <v>-84420</v>
      </c>
      <c r="AR16" s="55">
        <f t="shared" si="20"/>
        <v>0</v>
      </c>
      <c r="AS16" s="55">
        <f t="shared" si="20"/>
        <v>540</v>
      </c>
      <c r="AT16" s="55">
        <f t="shared" si="21"/>
        <v>-540</v>
      </c>
      <c r="AU16" s="55"/>
      <c r="AV16" s="55">
        <v>56520</v>
      </c>
      <c r="AW16" s="55">
        <f t="shared" si="22"/>
        <v>-56520</v>
      </c>
      <c r="AX16" s="55">
        <v>0</v>
      </c>
      <c r="AY16" s="55">
        <v>84420</v>
      </c>
      <c r="AZ16" s="55">
        <f t="shared" si="23"/>
        <v>-84420</v>
      </c>
      <c r="BA16" s="55">
        <f t="shared" si="24"/>
        <v>0</v>
      </c>
      <c r="BB16" s="55">
        <f t="shared" si="25"/>
        <v>-27900</v>
      </c>
      <c r="BC16" s="55">
        <f t="shared" si="26"/>
        <v>27900</v>
      </c>
      <c r="BD16" s="53"/>
      <c r="BE16" s="45">
        <v>651773.78</v>
      </c>
      <c r="BF16" s="53">
        <f t="shared" si="27"/>
        <v>-651773.78</v>
      </c>
      <c r="BG16" s="53"/>
      <c r="BH16" s="53">
        <f t="shared" si="28"/>
        <v>651773.78</v>
      </c>
      <c r="BI16" s="53">
        <f t="shared" si="29"/>
        <v>-651773.78</v>
      </c>
      <c r="BJ16" s="53">
        <v>0</v>
      </c>
      <c r="BK16" s="53">
        <v>730064.88</v>
      </c>
      <c r="BL16" s="53">
        <f t="shared" si="30"/>
        <v>-730064.88</v>
      </c>
      <c r="BM16" s="53">
        <f t="shared" si="31"/>
        <v>0</v>
      </c>
      <c r="BN16" s="53">
        <f t="shared" si="31"/>
        <v>-78291.099999999977</v>
      </c>
      <c r="BO16" s="53">
        <f t="shared" si="32"/>
        <v>78291.099999999977</v>
      </c>
      <c r="BP16" s="53"/>
      <c r="BQ16" s="53">
        <v>608333.35</v>
      </c>
      <c r="BR16" s="53">
        <f t="shared" si="33"/>
        <v>-608333.35</v>
      </c>
      <c r="BS16" s="53">
        <v>0</v>
      </c>
      <c r="BT16" s="53">
        <v>633937.28</v>
      </c>
      <c r="BU16" s="53">
        <f t="shared" si="34"/>
        <v>-633937.28</v>
      </c>
      <c r="BV16" s="53">
        <f t="shared" si="35"/>
        <v>0</v>
      </c>
      <c r="BW16" s="53">
        <f t="shared" si="35"/>
        <v>-25603.930000000051</v>
      </c>
      <c r="BX16" s="53">
        <f t="shared" si="36"/>
        <v>25603.930000000051</v>
      </c>
      <c r="BY16" s="45">
        <v>668096.19999999995</v>
      </c>
      <c r="BZ16" s="45">
        <v>0</v>
      </c>
      <c r="CA16" s="53">
        <f t="shared" si="37"/>
        <v>668096.19999999995</v>
      </c>
      <c r="CB16" s="53">
        <f t="shared" si="38"/>
        <v>668096.19999999995</v>
      </c>
      <c r="CC16" s="53">
        <f t="shared" si="38"/>
        <v>0</v>
      </c>
      <c r="CD16" s="53">
        <f t="shared" si="39"/>
        <v>668096.19999999995</v>
      </c>
      <c r="CE16" s="53">
        <v>1393154.25</v>
      </c>
      <c r="CF16" s="53">
        <v>0</v>
      </c>
      <c r="CG16" s="53">
        <f t="shared" si="40"/>
        <v>1393154.25</v>
      </c>
      <c r="CH16" s="53">
        <f t="shared" si="41"/>
        <v>-725058.05</v>
      </c>
      <c r="CI16" s="53">
        <f t="shared" si="41"/>
        <v>0</v>
      </c>
      <c r="CJ16" s="53">
        <f t="shared" si="42"/>
        <v>-725058.05</v>
      </c>
      <c r="CK16" s="53">
        <v>2003221.5</v>
      </c>
      <c r="CL16" s="53">
        <v>0</v>
      </c>
      <c r="CM16" s="53">
        <f t="shared" si="43"/>
        <v>2003221.5</v>
      </c>
      <c r="CN16" s="53">
        <v>577738.5</v>
      </c>
      <c r="CO16" s="53">
        <v>0</v>
      </c>
      <c r="CP16" s="53">
        <f t="shared" si="44"/>
        <v>577738.5</v>
      </c>
      <c r="CQ16" s="53">
        <f t="shared" si="45"/>
        <v>1425483</v>
      </c>
      <c r="CR16" s="53">
        <f t="shared" si="45"/>
        <v>0</v>
      </c>
      <c r="CS16" s="53">
        <f t="shared" si="46"/>
        <v>1425483</v>
      </c>
      <c r="CT16" s="45">
        <v>1450937</v>
      </c>
      <c r="CU16" s="45"/>
      <c r="CV16" s="53">
        <f t="shared" si="47"/>
        <v>1450937</v>
      </c>
      <c r="CW16" s="45">
        <f t="shared" si="48"/>
        <v>1450937</v>
      </c>
      <c r="CX16" s="45">
        <f t="shared" si="48"/>
        <v>0</v>
      </c>
      <c r="CY16" s="45">
        <f t="shared" si="49"/>
        <v>1450937</v>
      </c>
      <c r="CZ16" s="53">
        <v>1352788</v>
      </c>
      <c r="DA16" s="53">
        <v>0</v>
      </c>
      <c r="DB16" s="45">
        <f t="shared" si="50"/>
        <v>1352788</v>
      </c>
      <c r="DC16" s="45">
        <f t="shared" si="51"/>
        <v>98149</v>
      </c>
      <c r="DD16" s="45">
        <f t="shared" si="51"/>
        <v>0</v>
      </c>
      <c r="DE16" s="45">
        <f t="shared" si="52"/>
        <v>98149</v>
      </c>
      <c r="DF16" s="45">
        <v>1471054</v>
      </c>
      <c r="DG16" s="45"/>
      <c r="DH16" s="45">
        <f t="shared" si="53"/>
        <v>1471054</v>
      </c>
      <c r="DI16" s="53">
        <v>1256933</v>
      </c>
      <c r="DJ16" s="53">
        <v>208</v>
      </c>
      <c r="DK16" s="45">
        <f t="shared" si="54"/>
        <v>1256725</v>
      </c>
      <c r="DL16" s="45">
        <f t="shared" si="55"/>
        <v>214121</v>
      </c>
      <c r="DM16" s="45">
        <f t="shared" si="55"/>
        <v>-208</v>
      </c>
      <c r="DN16" s="45">
        <f t="shared" si="56"/>
        <v>214329</v>
      </c>
      <c r="DO16" s="53">
        <v>2490</v>
      </c>
      <c r="DP16" s="53">
        <v>43429.25</v>
      </c>
      <c r="DQ16" s="53">
        <f t="shared" si="57"/>
        <v>-40939.25</v>
      </c>
      <c r="DR16" s="53">
        <v>31201</v>
      </c>
      <c r="DS16" s="53">
        <v>43153.599999999999</v>
      </c>
      <c r="DT16" s="53">
        <f t="shared" si="58"/>
        <v>-11952.599999999999</v>
      </c>
      <c r="DU16" s="56">
        <f t="shared" si="59"/>
        <v>-28711</v>
      </c>
      <c r="DV16" s="56">
        <f t="shared" si="59"/>
        <v>275.65000000000146</v>
      </c>
      <c r="DW16" s="53">
        <f t="shared" si="60"/>
        <v>-28986.65</v>
      </c>
      <c r="DX16" s="45">
        <v>84704</v>
      </c>
      <c r="DY16" s="45">
        <v>564404.66999999993</v>
      </c>
      <c r="DZ16" s="45">
        <f t="shared" si="61"/>
        <v>-479700.66999999993</v>
      </c>
      <c r="EA16" s="45">
        <v>84848</v>
      </c>
      <c r="EB16" s="45">
        <v>537911.98</v>
      </c>
      <c r="EC16" s="45">
        <f t="shared" si="62"/>
        <v>-453063.98</v>
      </c>
      <c r="ED16" s="45">
        <f t="shared" si="0"/>
        <v>169552</v>
      </c>
      <c r="EE16" s="45">
        <f t="shared" si="0"/>
        <v>1102316.6499999999</v>
      </c>
      <c r="EF16" s="53">
        <f t="shared" si="1"/>
        <v>-932764.64999999991</v>
      </c>
      <c r="EG16" s="51">
        <f t="shared" si="63"/>
        <v>87935431.900000006</v>
      </c>
      <c r="EH16" s="51">
        <f t="shared" si="64"/>
        <v>83402385.176942036</v>
      </c>
    </row>
    <row r="17" spans="1:140" x14ac:dyDescent="0.2">
      <c r="A17" s="52" t="s">
        <v>52</v>
      </c>
      <c r="B17" s="44">
        <v>125163992.42</v>
      </c>
      <c r="C17" s="45">
        <v>194473262.00766152</v>
      </c>
      <c r="D17" s="53">
        <f t="shared" si="2"/>
        <v>-69309269.58766152</v>
      </c>
      <c r="E17" s="53"/>
      <c r="F17" s="53">
        <v>154591.78</v>
      </c>
      <c r="G17" s="53">
        <f t="shared" si="3"/>
        <v>-154591.78</v>
      </c>
      <c r="H17" s="53">
        <v>0</v>
      </c>
      <c r="I17" s="53">
        <v>1359309.79</v>
      </c>
      <c r="J17" s="53">
        <f t="shared" si="4"/>
        <v>-1359309.79</v>
      </c>
      <c r="K17" s="53">
        <f t="shared" si="5"/>
        <v>125163992.42</v>
      </c>
      <c r="L17" s="53">
        <f t="shared" si="5"/>
        <v>195987163.57766151</v>
      </c>
      <c r="M17" s="45">
        <f t="shared" si="6"/>
        <v>-70823171.157661512</v>
      </c>
      <c r="N17" s="45">
        <f t="shared" si="7"/>
        <v>125163992.42</v>
      </c>
      <c r="O17" s="45">
        <f t="shared" si="7"/>
        <v>195987163.57766151</v>
      </c>
      <c r="P17" s="53">
        <f t="shared" si="8"/>
        <v>-70823171.157661512</v>
      </c>
      <c r="Q17" s="53">
        <v>126963013</v>
      </c>
      <c r="R17" s="53">
        <v>187652060.53102732</v>
      </c>
      <c r="S17" s="53">
        <f t="shared" si="9"/>
        <v>-60689047.531027317</v>
      </c>
      <c r="T17" s="53">
        <f t="shared" si="10"/>
        <v>-1799020.5799999982</v>
      </c>
      <c r="U17" s="53">
        <f t="shared" si="10"/>
        <v>8335103.0466341972</v>
      </c>
      <c r="V17" s="53">
        <f t="shared" si="11"/>
        <v>-10134123.626634195</v>
      </c>
      <c r="W17" s="45">
        <v>124553616.37000044</v>
      </c>
      <c r="X17" s="45">
        <v>187078618.1442441</v>
      </c>
      <c r="Y17" s="53">
        <f t="shared" si="12"/>
        <v>-62525001.774243668</v>
      </c>
      <c r="Z17" s="53">
        <v>123666972</v>
      </c>
      <c r="AA17" s="53">
        <v>186547418.07138464</v>
      </c>
      <c r="AB17" s="53">
        <f t="shared" si="13"/>
        <v>-62880446.071384639</v>
      </c>
      <c r="AC17" s="53">
        <f t="shared" si="14"/>
        <v>886644.3700004369</v>
      </c>
      <c r="AD17" s="53">
        <f t="shared" si="14"/>
        <v>531200.07285946608</v>
      </c>
      <c r="AE17" s="53">
        <f t="shared" si="15"/>
        <v>355444.29714097083</v>
      </c>
      <c r="AF17" s="53">
        <v>221661.09250010923</v>
      </c>
      <c r="AG17" s="53">
        <v>132800.01821486652</v>
      </c>
      <c r="AH17" s="53">
        <v>88861.074285242707</v>
      </c>
      <c r="AI17" s="54">
        <v>2285280</v>
      </c>
      <c r="AJ17" s="47"/>
      <c r="AK17" s="54">
        <f t="shared" si="16"/>
        <v>2285280</v>
      </c>
      <c r="AL17" s="55">
        <f>AI17</f>
        <v>2285280</v>
      </c>
      <c r="AM17" s="55">
        <f t="shared" si="17"/>
        <v>0</v>
      </c>
      <c r="AN17" s="55">
        <f t="shared" si="18"/>
        <v>2285280</v>
      </c>
      <c r="AO17" s="55">
        <v>2910780</v>
      </c>
      <c r="AP17" s="55">
        <v>0</v>
      </c>
      <c r="AQ17" s="55">
        <f t="shared" si="19"/>
        <v>2910780</v>
      </c>
      <c r="AR17" s="55">
        <f t="shared" si="20"/>
        <v>-625500</v>
      </c>
      <c r="AS17" s="55">
        <f t="shared" si="20"/>
        <v>0</v>
      </c>
      <c r="AT17" s="55">
        <f t="shared" si="21"/>
        <v>-625500</v>
      </c>
      <c r="AU17" s="55">
        <v>1555920</v>
      </c>
      <c r="AV17" s="55"/>
      <c r="AW17" s="55">
        <f t="shared" si="22"/>
        <v>1555920</v>
      </c>
      <c r="AX17" s="55">
        <v>2910780</v>
      </c>
      <c r="AY17" s="55">
        <v>0</v>
      </c>
      <c r="AZ17" s="55">
        <f t="shared" si="23"/>
        <v>2910780</v>
      </c>
      <c r="BA17" s="55">
        <f t="shared" si="24"/>
        <v>-1354860</v>
      </c>
      <c r="BB17" s="55">
        <f t="shared" si="25"/>
        <v>0</v>
      </c>
      <c r="BC17" s="55">
        <f t="shared" si="26"/>
        <v>-1354860</v>
      </c>
      <c r="BD17" s="53">
        <v>21556418.719999999</v>
      </c>
      <c r="BE17" s="45"/>
      <c r="BF17" s="53">
        <f t="shared" si="27"/>
        <v>21556418.719999999</v>
      </c>
      <c r="BG17" s="53">
        <f>BD17</f>
        <v>21556418.719999999</v>
      </c>
      <c r="BH17" s="53">
        <f t="shared" si="28"/>
        <v>0</v>
      </c>
      <c r="BI17" s="53">
        <f t="shared" si="29"/>
        <v>21556418.719999999</v>
      </c>
      <c r="BJ17" s="53">
        <v>19219931.290000003</v>
      </c>
      <c r="BK17" s="53"/>
      <c r="BL17" s="53">
        <f t="shared" si="30"/>
        <v>19219931.290000003</v>
      </c>
      <c r="BM17" s="53">
        <f t="shared" si="31"/>
        <v>2336487.429999996</v>
      </c>
      <c r="BN17" s="53">
        <f t="shared" si="31"/>
        <v>0</v>
      </c>
      <c r="BO17" s="53">
        <f t="shared" si="32"/>
        <v>2336487.429999996</v>
      </c>
      <c r="BP17" s="53">
        <v>21855265.179999996</v>
      </c>
      <c r="BQ17" s="53"/>
      <c r="BR17" s="53">
        <f t="shared" si="33"/>
        <v>21855265.179999996</v>
      </c>
      <c r="BS17" s="53">
        <v>20691240.030000001</v>
      </c>
      <c r="BT17" s="53">
        <v>0</v>
      </c>
      <c r="BU17" s="53">
        <f t="shared" si="34"/>
        <v>20691240.030000001</v>
      </c>
      <c r="BV17" s="53">
        <f t="shared" si="35"/>
        <v>1164025.1499999948</v>
      </c>
      <c r="BW17" s="53">
        <f t="shared" si="35"/>
        <v>0</v>
      </c>
      <c r="BX17" s="53">
        <f t="shared" si="36"/>
        <v>1164025.1499999948</v>
      </c>
      <c r="BY17" s="45">
        <v>0</v>
      </c>
      <c r="BZ17" s="45">
        <v>543430.13</v>
      </c>
      <c r="CA17" s="53">
        <f t="shared" si="37"/>
        <v>-543430.13</v>
      </c>
      <c r="CB17" s="53">
        <f t="shared" si="38"/>
        <v>0</v>
      </c>
      <c r="CC17" s="53">
        <f t="shared" si="38"/>
        <v>543430.13</v>
      </c>
      <c r="CD17" s="53">
        <f t="shared" si="39"/>
        <v>-543430.13</v>
      </c>
      <c r="CE17" s="53">
        <v>0</v>
      </c>
      <c r="CF17" s="53">
        <v>614446.09</v>
      </c>
      <c r="CG17" s="53">
        <f t="shared" si="40"/>
        <v>-614446.09</v>
      </c>
      <c r="CH17" s="53">
        <f t="shared" si="41"/>
        <v>0</v>
      </c>
      <c r="CI17" s="53">
        <f t="shared" si="41"/>
        <v>-71015.959999999963</v>
      </c>
      <c r="CJ17" s="53">
        <f t="shared" si="42"/>
        <v>71015.959999999963</v>
      </c>
      <c r="CK17" s="53">
        <v>0</v>
      </c>
      <c r="CL17" s="53">
        <v>1499495</v>
      </c>
      <c r="CM17" s="53">
        <f t="shared" si="43"/>
        <v>-1499495</v>
      </c>
      <c r="CN17" s="53">
        <v>0</v>
      </c>
      <c r="CO17" s="53">
        <v>837283.97</v>
      </c>
      <c r="CP17" s="53">
        <f t="shared" si="44"/>
        <v>-837283.97</v>
      </c>
      <c r="CQ17" s="53">
        <f t="shared" si="45"/>
        <v>0</v>
      </c>
      <c r="CR17" s="53">
        <f t="shared" si="45"/>
        <v>662211.03</v>
      </c>
      <c r="CS17" s="53">
        <f t="shared" si="46"/>
        <v>-662211.03</v>
      </c>
      <c r="CT17" s="45">
        <v>64439</v>
      </c>
      <c r="CU17" s="45">
        <v>316</v>
      </c>
      <c r="CV17" s="53">
        <f t="shared" si="47"/>
        <v>64123</v>
      </c>
      <c r="CW17" s="45">
        <f t="shared" si="48"/>
        <v>64439</v>
      </c>
      <c r="CX17" s="45">
        <f t="shared" si="48"/>
        <v>316</v>
      </c>
      <c r="CY17" s="45">
        <f t="shared" si="49"/>
        <v>64123</v>
      </c>
      <c r="CZ17" s="53">
        <v>37719</v>
      </c>
      <c r="DA17" s="53">
        <v>0</v>
      </c>
      <c r="DB17" s="45">
        <f t="shared" si="50"/>
        <v>37719</v>
      </c>
      <c r="DC17" s="45">
        <f t="shared" si="51"/>
        <v>26720</v>
      </c>
      <c r="DD17" s="45">
        <f t="shared" si="51"/>
        <v>316</v>
      </c>
      <c r="DE17" s="45">
        <f t="shared" si="52"/>
        <v>26404</v>
      </c>
      <c r="DF17" s="45">
        <v>101330</v>
      </c>
      <c r="DG17" s="45">
        <v>140</v>
      </c>
      <c r="DH17" s="45">
        <f t="shared" si="53"/>
        <v>101190</v>
      </c>
      <c r="DI17" s="53">
        <v>114916</v>
      </c>
      <c r="DJ17" s="53">
        <v>210</v>
      </c>
      <c r="DK17" s="45">
        <f t="shared" si="54"/>
        <v>114706</v>
      </c>
      <c r="DL17" s="45">
        <f t="shared" si="55"/>
        <v>-13586</v>
      </c>
      <c r="DM17" s="45">
        <f t="shared" si="55"/>
        <v>-70</v>
      </c>
      <c r="DN17" s="45">
        <f t="shared" si="56"/>
        <v>-13516</v>
      </c>
      <c r="DO17" s="53">
        <v>0</v>
      </c>
      <c r="DP17" s="53">
        <v>90193.5</v>
      </c>
      <c r="DQ17" s="53">
        <f t="shared" si="57"/>
        <v>-90193.5</v>
      </c>
      <c r="DR17" s="53">
        <v>0</v>
      </c>
      <c r="DS17" s="53">
        <v>108928.1</v>
      </c>
      <c r="DT17" s="53">
        <f t="shared" si="58"/>
        <v>-108928.1</v>
      </c>
      <c r="DU17" s="56">
        <f t="shared" si="59"/>
        <v>0</v>
      </c>
      <c r="DV17" s="56">
        <f t="shared" si="59"/>
        <v>-18734.600000000006</v>
      </c>
      <c r="DW17" s="53">
        <f t="shared" si="60"/>
        <v>18734.600000000006</v>
      </c>
      <c r="DX17" s="45">
        <v>0</v>
      </c>
      <c r="DY17" s="45">
        <v>183989</v>
      </c>
      <c r="DZ17" s="45">
        <f t="shared" si="61"/>
        <v>-183989</v>
      </c>
      <c r="EA17" s="45">
        <v>0</v>
      </c>
      <c r="EB17" s="45">
        <v>183858</v>
      </c>
      <c r="EC17" s="45">
        <f t="shared" si="62"/>
        <v>-183858</v>
      </c>
      <c r="ED17" s="45">
        <f t="shared" si="0"/>
        <v>0</v>
      </c>
      <c r="EE17" s="45">
        <f t="shared" si="0"/>
        <v>367847</v>
      </c>
      <c r="EF17" s="53">
        <f t="shared" si="1"/>
        <v>-367847</v>
      </c>
      <c r="EG17" s="51">
        <f t="shared" si="63"/>
        <v>149026057.23250011</v>
      </c>
      <c r="EH17" s="51">
        <f t="shared" si="64"/>
        <v>205939366.24251059</v>
      </c>
    </row>
    <row r="18" spans="1:140" x14ac:dyDescent="0.2">
      <c r="A18" s="52" t="s">
        <v>53</v>
      </c>
      <c r="B18" s="44">
        <v>590273847.39999998</v>
      </c>
      <c r="C18" s="45">
        <v>241473377.80741692</v>
      </c>
      <c r="D18" s="53">
        <f t="shared" si="2"/>
        <v>348800469.59258306</v>
      </c>
      <c r="E18" s="53"/>
      <c r="F18" s="53">
        <v>1146014.97</v>
      </c>
      <c r="G18" s="53">
        <f t="shared" si="3"/>
        <v>-1146014.97</v>
      </c>
      <c r="H18" s="53">
        <v>0</v>
      </c>
      <c r="I18" s="53">
        <v>12185.93</v>
      </c>
      <c r="J18" s="53">
        <f t="shared" si="4"/>
        <v>-12185.93</v>
      </c>
      <c r="K18" s="53">
        <f t="shared" si="5"/>
        <v>590273847.39999998</v>
      </c>
      <c r="L18" s="53">
        <f t="shared" si="5"/>
        <v>242631578.70741692</v>
      </c>
      <c r="M18" s="45">
        <f t="shared" si="6"/>
        <v>347642268.69258308</v>
      </c>
      <c r="N18" s="45">
        <f t="shared" si="7"/>
        <v>590273847.39999998</v>
      </c>
      <c r="O18" s="45">
        <f t="shared" si="7"/>
        <v>242631578.70741692</v>
      </c>
      <c r="P18" s="57">
        <f t="shared" si="8"/>
        <v>347642268.69258308</v>
      </c>
      <c r="Q18" s="57">
        <v>565832335.92999995</v>
      </c>
      <c r="R18" s="57">
        <v>234735996.25337836</v>
      </c>
      <c r="S18" s="57">
        <f t="shared" si="9"/>
        <v>331096339.67662156</v>
      </c>
      <c r="T18" s="57">
        <f t="shared" si="10"/>
        <v>24441511.470000029</v>
      </c>
      <c r="U18" s="57">
        <f t="shared" si="10"/>
        <v>7895582.4540385604</v>
      </c>
      <c r="V18" s="57">
        <f t="shared" si="11"/>
        <v>16545929.015961468</v>
      </c>
      <c r="W18" s="58">
        <v>579322921.61999989</v>
      </c>
      <c r="X18" s="58">
        <v>245815973.46911085</v>
      </c>
      <c r="Y18" s="57">
        <f t="shared" si="12"/>
        <v>333506948.15088904</v>
      </c>
      <c r="Z18" s="57">
        <v>557209087.49000013</v>
      </c>
      <c r="AA18" s="57">
        <v>222429208.67944217</v>
      </c>
      <c r="AB18" s="57">
        <f t="shared" si="13"/>
        <v>334779878.81055796</v>
      </c>
      <c r="AC18" s="57">
        <f t="shared" si="14"/>
        <v>22113834.129999757</v>
      </c>
      <c r="AD18" s="57">
        <f t="shared" si="14"/>
        <v>23386764.789668679</v>
      </c>
      <c r="AE18" s="57">
        <f t="shared" si="15"/>
        <v>-1272930.6596689224</v>
      </c>
      <c r="AF18" s="57">
        <v>5528458.5324999392</v>
      </c>
      <c r="AG18" s="57">
        <v>5846691.1974171698</v>
      </c>
      <c r="AH18" s="57">
        <v>-318232.66491723061</v>
      </c>
      <c r="AI18" s="54"/>
      <c r="AJ18" s="47">
        <v>371160</v>
      </c>
      <c r="AK18" s="54">
        <f t="shared" si="16"/>
        <v>-371160</v>
      </c>
      <c r="AL18" s="55"/>
      <c r="AM18" s="55">
        <f t="shared" si="17"/>
        <v>371160</v>
      </c>
      <c r="AN18" s="55">
        <f t="shared" si="18"/>
        <v>-371160</v>
      </c>
      <c r="AO18" s="55">
        <v>0</v>
      </c>
      <c r="AP18" s="55">
        <v>365400</v>
      </c>
      <c r="AQ18" s="55">
        <f t="shared" si="19"/>
        <v>-365400</v>
      </c>
      <c r="AR18" s="55">
        <f t="shared" si="20"/>
        <v>0</v>
      </c>
      <c r="AS18" s="55">
        <f t="shared" si="20"/>
        <v>5760</v>
      </c>
      <c r="AT18" s="55">
        <f t="shared" si="21"/>
        <v>-5760</v>
      </c>
      <c r="AU18" s="55"/>
      <c r="AV18" s="55">
        <v>328320</v>
      </c>
      <c r="AW18" s="55">
        <f t="shared" si="22"/>
        <v>-328320</v>
      </c>
      <c r="AX18" s="55">
        <v>0</v>
      </c>
      <c r="AY18" s="55">
        <v>365400</v>
      </c>
      <c r="AZ18" s="55">
        <f t="shared" si="23"/>
        <v>-365400</v>
      </c>
      <c r="BA18" s="55">
        <f t="shared" si="24"/>
        <v>0</v>
      </c>
      <c r="BB18" s="55">
        <f t="shared" si="25"/>
        <v>-37080</v>
      </c>
      <c r="BC18" s="55">
        <f t="shared" si="26"/>
        <v>37080</v>
      </c>
      <c r="BD18" s="57"/>
      <c r="BE18" s="58">
        <v>1808343.31</v>
      </c>
      <c r="BF18" s="57">
        <f t="shared" si="27"/>
        <v>-1808343.31</v>
      </c>
      <c r="BG18" s="57"/>
      <c r="BH18" s="57">
        <f t="shared" si="28"/>
        <v>1808343.31</v>
      </c>
      <c r="BI18" s="57">
        <f t="shared" si="29"/>
        <v>-1808343.31</v>
      </c>
      <c r="BJ18" s="57">
        <v>0</v>
      </c>
      <c r="BK18" s="57">
        <v>1401447.75</v>
      </c>
      <c r="BL18" s="57">
        <f t="shared" si="30"/>
        <v>-1401447.75</v>
      </c>
      <c r="BM18" s="57">
        <f t="shared" si="31"/>
        <v>0</v>
      </c>
      <c r="BN18" s="57">
        <f t="shared" si="31"/>
        <v>406895.56000000006</v>
      </c>
      <c r="BO18" s="57">
        <f t="shared" si="32"/>
        <v>-406895.56000000006</v>
      </c>
      <c r="BP18" s="57"/>
      <c r="BQ18" s="57">
        <v>1650360.38</v>
      </c>
      <c r="BR18" s="57">
        <f t="shared" si="33"/>
        <v>-1650360.38</v>
      </c>
      <c r="BS18" s="57">
        <v>0</v>
      </c>
      <c r="BT18" s="57">
        <v>1441792.64</v>
      </c>
      <c r="BU18" s="57">
        <f t="shared" si="34"/>
        <v>-1441792.64</v>
      </c>
      <c r="BV18" s="57">
        <f t="shared" si="35"/>
        <v>0</v>
      </c>
      <c r="BW18" s="57">
        <f t="shared" si="35"/>
        <v>208567.74</v>
      </c>
      <c r="BX18" s="57">
        <f t="shared" si="36"/>
        <v>-208567.74</v>
      </c>
      <c r="BY18" s="58">
        <v>1177304.4300000002</v>
      </c>
      <c r="BZ18" s="58">
        <v>0</v>
      </c>
      <c r="CA18" s="57">
        <f t="shared" si="37"/>
        <v>1177304.4300000002</v>
      </c>
      <c r="CB18" s="57">
        <f t="shared" si="38"/>
        <v>1177304.4300000002</v>
      </c>
      <c r="CC18" s="57">
        <f t="shared" si="38"/>
        <v>0</v>
      </c>
      <c r="CD18" s="57">
        <f t="shared" si="39"/>
        <v>1177304.4300000002</v>
      </c>
      <c r="CE18" s="57">
        <v>3136993.76</v>
      </c>
      <c r="CF18" s="57">
        <v>0</v>
      </c>
      <c r="CG18" s="57">
        <f t="shared" si="40"/>
        <v>3136993.76</v>
      </c>
      <c r="CH18" s="57">
        <f t="shared" si="41"/>
        <v>-1959689.3299999996</v>
      </c>
      <c r="CI18" s="57">
        <f t="shared" si="41"/>
        <v>0</v>
      </c>
      <c r="CJ18" s="57">
        <f t="shared" si="42"/>
        <v>-1959689.3299999996</v>
      </c>
      <c r="CK18" s="57">
        <v>2013790.5</v>
      </c>
      <c r="CL18" s="57">
        <v>0</v>
      </c>
      <c r="CM18" s="57">
        <f t="shared" si="43"/>
        <v>2013790.5</v>
      </c>
      <c r="CN18" s="57">
        <v>2315897.04</v>
      </c>
      <c r="CO18" s="57">
        <v>0</v>
      </c>
      <c r="CP18" s="57">
        <f t="shared" si="44"/>
        <v>2315897.04</v>
      </c>
      <c r="CQ18" s="57">
        <f t="shared" si="45"/>
        <v>-302106.54000000004</v>
      </c>
      <c r="CR18" s="57">
        <f t="shared" si="45"/>
        <v>0</v>
      </c>
      <c r="CS18" s="57">
        <f t="shared" si="46"/>
        <v>-302106.54000000004</v>
      </c>
      <c r="CT18" s="58">
        <v>477714</v>
      </c>
      <c r="CU18" s="58">
        <v>1629</v>
      </c>
      <c r="CV18" s="57">
        <f t="shared" si="47"/>
        <v>476085</v>
      </c>
      <c r="CW18" s="58">
        <f t="shared" si="48"/>
        <v>477714</v>
      </c>
      <c r="CX18" s="58">
        <f t="shared" si="48"/>
        <v>1629</v>
      </c>
      <c r="CY18" s="58">
        <f t="shared" si="49"/>
        <v>476085</v>
      </c>
      <c r="CZ18" s="57">
        <v>657588</v>
      </c>
      <c r="DA18" s="57">
        <v>21770</v>
      </c>
      <c r="DB18" s="58">
        <f t="shared" si="50"/>
        <v>635818</v>
      </c>
      <c r="DC18" s="58">
        <f t="shared" si="51"/>
        <v>-179874</v>
      </c>
      <c r="DD18" s="58">
        <f t="shared" si="51"/>
        <v>-20141</v>
      </c>
      <c r="DE18" s="58">
        <f t="shared" si="52"/>
        <v>-159733</v>
      </c>
      <c r="DF18" s="58">
        <v>388614</v>
      </c>
      <c r="DG18" s="58">
        <v>14490</v>
      </c>
      <c r="DH18" s="58">
        <f t="shared" si="53"/>
        <v>374124</v>
      </c>
      <c r="DI18" s="57">
        <v>780439</v>
      </c>
      <c r="DJ18" s="57">
        <v>27160</v>
      </c>
      <c r="DK18" s="58">
        <f t="shared" si="54"/>
        <v>753279</v>
      </c>
      <c r="DL18" s="58">
        <f t="shared" si="55"/>
        <v>-391825</v>
      </c>
      <c r="DM18" s="58">
        <f t="shared" si="55"/>
        <v>-12670</v>
      </c>
      <c r="DN18" s="58">
        <f t="shared" si="56"/>
        <v>-379155</v>
      </c>
      <c r="DO18" s="57">
        <v>713950.34739726025</v>
      </c>
      <c r="DP18" s="57">
        <v>71240</v>
      </c>
      <c r="DQ18" s="57">
        <f t="shared" si="57"/>
        <v>642710.34739726025</v>
      </c>
      <c r="DR18" s="57">
        <v>1058466.8538356165</v>
      </c>
      <c r="DS18" s="57">
        <v>0</v>
      </c>
      <c r="DT18" s="57">
        <f t="shared" si="58"/>
        <v>1058466.8538356165</v>
      </c>
      <c r="DU18" s="59">
        <f t="shared" si="59"/>
        <v>-344516.50643835624</v>
      </c>
      <c r="DV18" s="59">
        <f t="shared" si="59"/>
        <v>71240</v>
      </c>
      <c r="DW18" s="57">
        <f t="shared" si="60"/>
        <v>-415756.50643835624</v>
      </c>
      <c r="DX18" s="58">
        <v>0</v>
      </c>
      <c r="DY18" s="58">
        <v>858986</v>
      </c>
      <c r="DZ18" s="45">
        <f t="shared" si="61"/>
        <v>-858986</v>
      </c>
      <c r="EA18" s="58">
        <v>0</v>
      </c>
      <c r="EB18" s="58">
        <v>818720</v>
      </c>
      <c r="EC18" s="45">
        <f t="shared" si="62"/>
        <v>-818720</v>
      </c>
      <c r="ED18" s="58">
        <f t="shared" si="0"/>
        <v>0</v>
      </c>
      <c r="EE18" s="58">
        <f t="shared" si="0"/>
        <v>1677706</v>
      </c>
      <c r="EF18" s="57">
        <f t="shared" si="1"/>
        <v>-1677706</v>
      </c>
      <c r="EG18" s="51">
        <f t="shared" si="63"/>
        <v>618720824.45606148</v>
      </c>
      <c r="EH18" s="51">
        <f t="shared" si="64"/>
        <v>260855262.96887267</v>
      </c>
      <c r="EJ18" s="60"/>
    </row>
    <row r="19" spans="1:140" x14ac:dyDescent="0.2">
      <c r="A19" s="52" t="s">
        <v>54</v>
      </c>
      <c r="B19" s="44">
        <v>330761155.60999972</v>
      </c>
      <c r="C19" s="45">
        <v>185736002.17197073</v>
      </c>
      <c r="D19" s="53">
        <f t="shared" si="2"/>
        <v>145025153.43802899</v>
      </c>
      <c r="E19" s="53"/>
      <c r="F19" s="53">
        <v>1612990.54</v>
      </c>
      <c r="G19" s="53">
        <f t="shared" si="3"/>
        <v>-1612990.54</v>
      </c>
      <c r="H19" s="53">
        <v>0</v>
      </c>
      <c r="I19" s="53">
        <v>56498.34</v>
      </c>
      <c r="J19" s="53">
        <f t="shared" si="4"/>
        <v>-56498.34</v>
      </c>
      <c r="K19" s="53">
        <f t="shared" si="5"/>
        <v>330761155.60999972</v>
      </c>
      <c r="L19" s="53">
        <f t="shared" si="5"/>
        <v>187405491.05197072</v>
      </c>
      <c r="M19" s="45">
        <f t="shared" si="6"/>
        <v>143355664.558029</v>
      </c>
      <c r="N19" s="45">
        <f t="shared" si="7"/>
        <v>330761155.60999972</v>
      </c>
      <c r="O19" s="45">
        <f t="shared" si="7"/>
        <v>187405491.05197072</v>
      </c>
      <c r="P19" s="53">
        <f t="shared" si="8"/>
        <v>143355664.558029</v>
      </c>
      <c r="Q19" s="53">
        <v>309840784.38999999</v>
      </c>
      <c r="R19" s="53">
        <v>171278184.36704931</v>
      </c>
      <c r="S19" s="53">
        <f t="shared" si="9"/>
        <v>138562600.02295068</v>
      </c>
      <c r="T19" s="53">
        <f t="shared" si="10"/>
        <v>20920371.219999731</v>
      </c>
      <c r="U19" s="53">
        <f t="shared" si="10"/>
        <v>16127306.684921414</v>
      </c>
      <c r="V19" s="53">
        <f t="shared" si="11"/>
        <v>4793064.5350783169</v>
      </c>
      <c r="W19" s="45">
        <v>322556966.5399996</v>
      </c>
      <c r="X19" s="45">
        <v>178084296.76657757</v>
      </c>
      <c r="Y19" s="53">
        <f t="shared" si="12"/>
        <v>144472669.77342203</v>
      </c>
      <c r="Z19" s="53">
        <v>301860369.208</v>
      </c>
      <c r="AA19" s="53">
        <v>163994732.56341878</v>
      </c>
      <c r="AB19" s="53">
        <f t="shared" si="13"/>
        <v>137865636.64458123</v>
      </c>
      <c r="AC19" s="53">
        <f t="shared" si="14"/>
        <v>20696597.3319996</v>
      </c>
      <c r="AD19" s="53">
        <f t="shared" si="14"/>
        <v>14089564.203158796</v>
      </c>
      <c r="AE19" s="53">
        <f t="shared" si="15"/>
        <v>6607033.1288408041</v>
      </c>
      <c r="AF19" s="53">
        <v>5174149.3329999</v>
      </c>
      <c r="AG19" s="53">
        <v>3522391.050789699</v>
      </c>
      <c r="AH19" s="53">
        <v>1651758.282210201</v>
      </c>
      <c r="AI19" s="54"/>
      <c r="AJ19" s="47">
        <v>193860</v>
      </c>
      <c r="AK19" s="54">
        <f t="shared" si="16"/>
        <v>-193860</v>
      </c>
      <c r="AL19" s="55"/>
      <c r="AM19" s="55">
        <f t="shared" si="17"/>
        <v>193860</v>
      </c>
      <c r="AN19" s="55">
        <f t="shared" si="18"/>
        <v>-193860</v>
      </c>
      <c r="AO19" s="55">
        <v>0</v>
      </c>
      <c r="AP19" s="55">
        <v>194220</v>
      </c>
      <c r="AQ19" s="55">
        <f t="shared" si="19"/>
        <v>-194220</v>
      </c>
      <c r="AR19" s="55">
        <f t="shared" si="20"/>
        <v>0</v>
      </c>
      <c r="AS19" s="55">
        <f t="shared" si="20"/>
        <v>-360</v>
      </c>
      <c r="AT19" s="55">
        <f t="shared" si="21"/>
        <v>360</v>
      </c>
      <c r="AU19" s="55"/>
      <c r="AV19" s="55">
        <v>70200</v>
      </c>
      <c r="AW19" s="55">
        <f t="shared" si="22"/>
        <v>-70200</v>
      </c>
      <c r="AX19" s="55">
        <v>0</v>
      </c>
      <c r="AY19" s="55">
        <v>194220</v>
      </c>
      <c r="AZ19" s="55">
        <f t="shared" si="23"/>
        <v>-194220</v>
      </c>
      <c r="BA19" s="55">
        <f t="shared" si="24"/>
        <v>0</v>
      </c>
      <c r="BB19" s="55">
        <f t="shared" si="25"/>
        <v>-124020</v>
      </c>
      <c r="BC19" s="55">
        <f t="shared" si="26"/>
        <v>124020</v>
      </c>
      <c r="BD19" s="53"/>
      <c r="BE19" s="45">
        <v>964859.02</v>
      </c>
      <c r="BF19" s="53">
        <f t="shared" si="27"/>
        <v>-964859.02</v>
      </c>
      <c r="BG19" s="53"/>
      <c r="BH19" s="53">
        <f t="shared" si="28"/>
        <v>964859.02</v>
      </c>
      <c r="BI19" s="53">
        <f t="shared" si="29"/>
        <v>-964859.02</v>
      </c>
      <c r="BJ19" s="53">
        <v>0</v>
      </c>
      <c r="BK19" s="53">
        <v>1235532.3899999999</v>
      </c>
      <c r="BL19" s="53">
        <f t="shared" si="30"/>
        <v>-1235532.3899999999</v>
      </c>
      <c r="BM19" s="53">
        <f t="shared" si="31"/>
        <v>0</v>
      </c>
      <c r="BN19" s="53">
        <f t="shared" si="31"/>
        <v>-270673.36999999988</v>
      </c>
      <c r="BO19" s="53">
        <f t="shared" si="32"/>
        <v>270673.36999999988</v>
      </c>
      <c r="BP19" s="53"/>
      <c r="BQ19" s="53">
        <v>1254483.6399999999</v>
      </c>
      <c r="BR19" s="53">
        <f t="shared" si="33"/>
        <v>-1254483.6399999999</v>
      </c>
      <c r="BS19" s="53">
        <v>0</v>
      </c>
      <c r="BT19" s="53">
        <v>1749803.98</v>
      </c>
      <c r="BU19" s="53">
        <f t="shared" si="34"/>
        <v>-1749803.98</v>
      </c>
      <c r="BV19" s="53">
        <f t="shared" si="35"/>
        <v>0</v>
      </c>
      <c r="BW19" s="53">
        <f t="shared" si="35"/>
        <v>-495320.34000000008</v>
      </c>
      <c r="BX19" s="53">
        <f t="shared" si="36"/>
        <v>495320.34000000008</v>
      </c>
      <c r="BY19" s="45">
        <v>0</v>
      </c>
      <c r="BZ19" s="45">
        <v>1013414.7</v>
      </c>
      <c r="CA19" s="53">
        <f t="shared" si="37"/>
        <v>-1013414.7</v>
      </c>
      <c r="CB19" s="53">
        <f t="shared" si="38"/>
        <v>0</v>
      </c>
      <c r="CC19" s="53">
        <f t="shared" si="38"/>
        <v>1013414.7</v>
      </c>
      <c r="CD19" s="53">
        <f t="shared" si="39"/>
        <v>-1013414.7</v>
      </c>
      <c r="CE19" s="53">
        <v>0</v>
      </c>
      <c r="CF19" s="53">
        <v>2056325.69</v>
      </c>
      <c r="CG19" s="53">
        <f t="shared" si="40"/>
        <v>-2056325.69</v>
      </c>
      <c r="CH19" s="53">
        <f t="shared" si="41"/>
        <v>0</v>
      </c>
      <c r="CI19" s="53">
        <f t="shared" si="41"/>
        <v>-1042910.99</v>
      </c>
      <c r="CJ19" s="53">
        <f t="shared" si="42"/>
        <v>1042910.99</v>
      </c>
      <c r="CK19" s="53">
        <v>0</v>
      </c>
      <c r="CL19" s="53">
        <v>2416132.5</v>
      </c>
      <c r="CM19" s="53">
        <f t="shared" si="43"/>
        <v>-2416132.5</v>
      </c>
      <c r="CN19" s="53">
        <v>0</v>
      </c>
      <c r="CO19" s="53">
        <v>1649034.2699999998</v>
      </c>
      <c r="CP19" s="53">
        <f t="shared" si="44"/>
        <v>-1649034.2699999998</v>
      </c>
      <c r="CQ19" s="53">
        <f t="shared" si="45"/>
        <v>0</v>
      </c>
      <c r="CR19" s="53">
        <f t="shared" si="45"/>
        <v>767098.23000000021</v>
      </c>
      <c r="CS19" s="53">
        <f t="shared" si="46"/>
        <v>-767098.23000000021</v>
      </c>
      <c r="CT19" s="45">
        <v>1223</v>
      </c>
      <c r="CU19" s="45">
        <v>373856</v>
      </c>
      <c r="CV19" s="53">
        <f t="shared" si="47"/>
        <v>-372633</v>
      </c>
      <c r="CW19" s="45">
        <f t="shared" si="48"/>
        <v>1223</v>
      </c>
      <c r="CX19" s="45">
        <f t="shared" si="48"/>
        <v>373856</v>
      </c>
      <c r="CY19" s="45">
        <f t="shared" si="49"/>
        <v>-372633</v>
      </c>
      <c r="CZ19" s="53">
        <v>300709</v>
      </c>
      <c r="DA19" s="53">
        <v>349539</v>
      </c>
      <c r="DB19" s="45">
        <f t="shared" si="50"/>
        <v>-48830</v>
      </c>
      <c r="DC19" s="45">
        <f t="shared" si="51"/>
        <v>-299486</v>
      </c>
      <c r="DD19" s="45">
        <f t="shared" si="51"/>
        <v>24317</v>
      </c>
      <c r="DE19" s="45">
        <f t="shared" si="52"/>
        <v>-323803</v>
      </c>
      <c r="DF19" s="45">
        <v>176568</v>
      </c>
      <c r="DG19" s="45">
        <v>443981</v>
      </c>
      <c r="DH19" s="45">
        <f t="shared" si="53"/>
        <v>-267413</v>
      </c>
      <c r="DI19" s="53">
        <v>262352</v>
      </c>
      <c r="DJ19" s="53">
        <v>685062</v>
      </c>
      <c r="DK19" s="45">
        <f t="shared" si="54"/>
        <v>-422710</v>
      </c>
      <c r="DL19" s="45">
        <f t="shared" si="55"/>
        <v>-85784</v>
      </c>
      <c r="DM19" s="45">
        <f t="shared" si="55"/>
        <v>-241081</v>
      </c>
      <c r="DN19" s="45">
        <f t="shared" si="56"/>
        <v>155297</v>
      </c>
      <c r="DO19" s="53">
        <v>0</v>
      </c>
      <c r="DP19" s="53">
        <v>61973.5</v>
      </c>
      <c r="DQ19" s="53">
        <f t="shared" si="57"/>
        <v>-61973.5</v>
      </c>
      <c r="DR19" s="53">
        <v>0</v>
      </c>
      <c r="DS19" s="53">
        <v>76575.55</v>
      </c>
      <c r="DT19" s="53">
        <f t="shared" si="58"/>
        <v>-76575.55</v>
      </c>
      <c r="DU19" s="56">
        <f t="shared" si="59"/>
        <v>0</v>
      </c>
      <c r="DV19" s="56">
        <f t="shared" si="59"/>
        <v>-14602.050000000003</v>
      </c>
      <c r="DW19" s="53">
        <f t="shared" si="60"/>
        <v>14602.050000000003</v>
      </c>
      <c r="DX19" s="45">
        <v>0</v>
      </c>
      <c r="DY19" s="45">
        <v>0</v>
      </c>
      <c r="DZ19" s="45">
        <f t="shared" si="61"/>
        <v>0</v>
      </c>
      <c r="EA19" s="45">
        <v>0</v>
      </c>
      <c r="EB19" s="45">
        <v>0</v>
      </c>
      <c r="EC19" s="45">
        <f t="shared" si="62"/>
        <v>0</v>
      </c>
      <c r="ED19" s="45">
        <f t="shared" si="0"/>
        <v>0</v>
      </c>
      <c r="EE19" s="45">
        <f t="shared" si="0"/>
        <v>0</v>
      </c>
      <c r="EF19" s="53">
        <f t="shared" si="1"/>
        <v>0</v>
      </c>
      <c r="EG19" s="51">
        <f t="shared" si="63"/>
        <v>356471629.16299933</v>
      </c>
      <c r="EH19" s="51">
        <f t="shared" si="64"/>
        <v>208203625.98768178</v>
      </c>
    </row>
    <row r="20" spans="1:140" x14ac:dyDescent="0.2">
      <c r="A20" s="52" t="s">
        <v>55</v>
      </c>
      <c r="B20" s="44">
        <v>106132274.14656004</v>
      </c>
      <c r="C20" s="45">
        <v>89111754.936041012</v>
      </c>
      <c r="D20" s="53">
        <f t="shared" si="2"/>
        <v>17020519.210519031</v>
      </c>
      <c r="E20" s="53"/>
      <c r="F20" s="53">
        <v>3532935.84</v>
      </c>
      <c r="G20" s="53">
        <f t="shared" si="3"/>
        <v>-3532935.84</v>
      </c>
      <c r="H20" s="53">
        <v>0</v>
      </c>
      <c r="I20" s="53">
        <v>76274.820000000007</v>
      </c>
      <c r="J20" s="53">
        <f t="shared" si="4"/>
        <v>-76274.820000000007</v>
      </c>
      <c r="K20" s="53">
        <f t="shared" si="5"/>
        <v>106132274.14656004</v>
      </c>
      <c r="L20" s="53">
        <f t="shared" si="5"/>
        <v>92720965.596041009</v>
      </c>
      <c r="M20" s="45">
        <f t="shared" si="6"/>
        <v>13411308.550519034</v>
      </c>
      <c r="N20" s="45">
        <f t="shared" si="7"/>
        <v>106132274.14656004</v>
      </c>
      <c r="O20" s="45">
        <f t="shared" si="7"/>
        <v>92720965.596041009</v>
      </c>
      <c r="P20" s="53">
        <f t="shared" si="8"/>
        <v>13411308.550519034</v>
      </c>
      <c r="Q20" s="53">
        <v>100019498.25999999</v>
      </c>
      <c r="R20" s="53">
        <v>89160098.219634593</v>
      </c>
      <c r="S20" s="53">
        <f t="shared" si="9"/>
        <v>10859400.040365398</v>
      </c>
      <c r="T20" s="53">
        <f t="shared" si="10"/>
        <v>6112775.8865600526</v>
      </c>
      <c r="U20" s="53">
        <f t="shared" si="10"/>
        <v>3560867.3764064163</v>
      </c>
      <c r="V20" s="53">
        <f t="shared" si="11"/>
        <v>2551908.5101536363</v>
      </c>
      <c r="W20" s="45">
        <v>108430570.79000001</v>
      </c>
      <c r="X20" s="45">
        <v>87089427.312813029</v>
      </c>
      <c r="Y20" s="53">
        <f t="shared" si="12"/>
        <v>21341143.477186978</v>
      </c>
      <c r="Z20" s="53">
        <v>94210410.363020018</v>
      </c>
      <c r="AA20" s="53">
        <v>89164656.990709394</v>
      </c>
      <c r="AB20" s="53">
        <f t="shared" si="13"/>
        <v>5045753.3723106235</v>
      </c>
      <c r="AC20" s="53">
        <f t="shared" si="14"/>
        <v>14220160.426979989</v>
      </c>
      <c r="AD20" s="53">
        <f t="shared" si="14"/>
        <v>-2075229.6778963655</v>
      </c>
      <c r="AE20" s="53">
        <f t="shared" si="15"/>
        <v>16295390.104876354</v>
      </c>
      <c r="AF20" s="53">
        <v>3555040.1067449972</v>
      </c>
      <c r="AG20" s="53">
        <v>-518807.41947409138</v>
      </c>
      <c r="AH20" s="53">
        <v>4073847.5262190886</v>
      </c>
      <c r="AI20" s="54"/>
      <c r="AJ20" s="47">
        <v>0</v>
      </c>
      <c r="AK20" s="54">
        <f t="shared" si="16"/>
        <v>0</v>
      </c>
      <c r="AL20" s="55"/>
      <c r="AM20" s="55">
        <f t="shared" si="17"/>
        <v>0</v>
      </c>
      <c r="AN20" s="55">
        <f t="shared" si="18"/>
        <v>0</v>
      </c>
      <c r="AO20" s="55">
        <v>0</v>
      </c>
      <c r="AP20" s="55">
        <v>28980</v>
      </c>
      <c r="AQ20" s="55">
        <f t="shared" si="19"/>
        <v>-28980</v>
      </c>
      <c r="AR20" s="55">
        <f t="shared" si="20"/>
        <v>0</v>
      </c>
      <c r="AS20" s="55">
        <f t="shared" si="20"/>
        <v>-28980</v>
      </c>
      <c r="AT20" s="55">
        <f t="shared" si="21"/>
        <v>28980</v>
      </c>
      <c r="AU20" s="55"/>
      <c r="AV20" s="55"/>
      <c r="AW20" s="55">
        <f t="shared" si="22"/>
        <v>0</v>
      </c>
      <c r="AX20" s="55">
        <v>0</v>
      </c>
      <c r="AY20" s="55">
        <v>28980</v>
      </c>
      <c r="AZ20" s="55">
        <f t="shared" si="23"/>
        <v>-28980</v>
      </c>
      <c r="BA20" s="55">
        <f t="shared" si="24"/>
        <v>0</v>
      </c>
      <c r="BB20" s="55">
        <f t="shared" si="25"/>
        <v>-28980</v>
      </c>
      <c r="BC20" s="55">
        <f t="shared" si="26"/>
        <v>28980</v>
      </c>
      <c r="BD20" s="53"/>
      <c r="BE20" s="45">
        <v>104982.7</v>
      </c>
      <c r="BF20" s="53">
        <f t="shared" si="27"/>
        <v>-104982.7</v>
      </c>
      <c r="BG20" s="53"/>
      <c r="BH20" s="53">
        <f t="shared" si="28"/>
        <v>104982.7</v>
      </c>
      <c r="BI20" s="53">
        <f t="shared" si="29"/>
        <v>-104982.7</v>
      </c>
      <c r="BJ20" s="53">
        <v>0</v>
      </c>
      <c r="BK20" s="53">
        <v>87967.33</v>
      </c>
      <c r="BL20" s="53">
        <f t="shared" si="30"/>
        <v>-87967.33</v>
      </c>
      <c r="BM20" s="53">
        <f t="shared" si="31"/>
        <v>0</v>
      </c>
      <c r="BN20" s="53">
        <f t="shared" si="31"/>
        <v>17015.369999999995</v>
      </c>
      <c r="BO20" s="53">
        <f t="shared" si="32"/>
        <v>-17015.369999999995</v>
      </c>
      <c r="BP20" s="53"/>
      <c r="BQ20" s="53">
        <v>115425.64</v>
      </c>
      <c r="BR20" s="53">
        <f t="shared" si="33"/>
        <v>-115425.64</v>
      </c>
      <c r="BS20" s="53">
        <v>0</v>
      </c>
      <c r="BT20" s="53">
        <v>213776.87</v>
      </c>
      <c r="BU20" s="53">
        <f t="shared" si="34"/>
        <v>-213776.87</v>
      </c>
      <c r="BV20" s="53">
        <f t="shared" si="35"/>
        <v>0</v>
      </c>
      <c r="BW20" s="53">
        <f t="shared" si="35"/>
        <v>-98351.23</v>
      </c>
      <c r="BX20" s="53">
        <f t="shared" si="36"/>
        <v>98351.23</v>
      </c>
      <c r="BY20" s="45">
        <v>0</v>
      </c>
      <c r="BZ20" s="45">
        <v>860948.01</v>
      </c>
      <c r="CA20" s="53">
        <f t="shared" si="37"/>
        <v>-860948.01</v>
      </c>
      <c r="CB20" s="53">
        <f t="shared" si="38"/>
        <v>0</v>
      </c>
      <c r="CC20" s="53">
        <f t="shared" si="38"/>
        <v>860948.01</v>
      </c>
      <c r="CD20" s="53">
        <f t="shared" si="39"/>
        <v>-860948.01</v>
      </c>
      <c r="CE20" s="53">
        <v>0</v>
      </c>
      <c r="CF20" s="53">
        <v>943057.22</v>
      </c>
      <c r="CG20" s="53">
        <f t="shared" si="40"/>
        <v>-943057.22</v>
      </c>
      <c r="CH20" s="53">
        <f t="shared" si="41"/>
        <v>0</v>
      </c>
      <c r="CI20" s="53">
        <f t="shared" si="41"/>
        <v>-82109.209999999963</v>
      </c>
      <c r="CJ20" s="53">
        <f t="shared" si="42"/>
        <v>82109.209999999963</v>
      </c>
      <c r="CK20" s="53">
        <v>0</v>
      </c>
      <c r="CL20" s="53">
        <v>674802</v>
      </c>
      <c r="CM20" s="53">
        <f t="shared" si="43"/>
        <v>-674802</v>
      </c>
      <c r="CN20" s="53">
        <v>0</v>
      </c>
      <c r="CO20" s="53">
        <v>482926.2</v>
      </c>
      <c r="CP20" s="53">
        <f t="shared" si="44"/>
        <v>-482926.2</v>
      </c>
      <c r="CQ20" s="53">
        <f t="shared" si="45"/>
        <v>0</v>
      </c>
      <c r="CR20" s="53">
        <f t="shared" si="45"/>
        <v>191875.8</v>
      </c>
      <c r="CS20" s="53">
        <f t="shared" si="46"/>
        <v>-191875.8</v>
      </c>
      <c r="CT20" s="45">
        <v>288</v>
      </c>
      <c r="CU20" s="45">
        <v>24979</v>
      </c>
      <c r="CV20" s="53">
        <f t="shared" si="47"/>
        <v>-24691</v>
      </c>
      <c r="CW20" s="45">
        <f t="shared" si="48"/>
        <v>288</v>
      </c>
      <c r="CX20" s="45">
        <f t="shared" si="48"/>
        <v>24979</v>
      </c>
      <c r="CY20" s="45">
        <f t="shared" si="49"/>
        <v>-24691</v>
      </c>
      <c r="CZ20" s="53">
        <v>10090</v>
      </c>
      <c r="DA20" s="53">
        <v>3764</v>
      </c>
      <c r="DB20" s="45">
        <f t="shared" si="50"/>
        <v>6326</v>
      </c>
      <c r="DC20" s="45">
        <f t="shared" si="51"/>
        <v>-9802</v>
      </c>
      <c r="DD20" s="45">
        <f t="shared" si="51"/>
        <v>21215</v>
      </c>
      <c r="DE20" s="45">
        <f t="shared" si="52"/>
        <v>-31017</v>
      </c>
      <c r="DF20" s="45">
        <v>1400</v>
      </c>
      <c r="DG20" s="45">
        <v>2870</v>
      </c>
      <c r="DH20" s="45">
        <f t="shared" si="53"/>
        <v>-1470</v>
      </c>
      <c r="DI20" s="53">
        <v>17602</v>
      </c>
      <c r="DJ20" s="53">
        <v>3082</v>
      </c>
      <c r="DK20" s="45">
        <f t="shared" si="54"/>
        <v>14520</v>
      </c>
      <c r="DL20" s="45">
        <f t="shared" si="55"/>
        <v>-16202</v>
      </c>
      <c r="DM20" s="45">
        <f t="shared" si="55"/>
        <v>-212</v>
      </c>
      <c r="DN20" s="45">
        <f t="shared" si="56"/>
        <v>-15990</v>
      </c>
      <c r="DO20" s="53">
        <v>0</v>
      </c>
      <c r="DP20" s="53">
        <v>29637.7</v>
      </c>
      <c r="DQ20" s="53">
        <f t="shared" si="57"/>
        <v>-29637.7</v>
      </c>
      <c r="DR20" s="53">
        <v>0</v>
      </c>
      <c r="DS20" s="53">
        <v>28069.05</v>
      </c>
      <c r="DT20" s="53">
        <f t="shared" si="58"/>
        <v>-28069.05</v>
      </c>
      <c r="DU20" s="56">
        <f t="shared" si="59"/>
        <v>0</v>
      </c>
      <c r="DV20" s="56">
        <f t="shared" si="59"/>
        <v>1568.6500000000015</v>
      </c>
      <c r="DW20" s="53">
        <f t="shared" si="60"/>
        <v>-1568.6500000000015</v>
      </c>
      <c r="DX20" s="45">
        <v>76544</v>
      </c>
      <c r="DY20" s="45">
        <v>61453</v>
      </c>
      <c r="DZ20" s="45">
        <f t="shared" si="61"/>
        <v>15091</v>
      </c>
      <c r="EA20" s="45">
        <v>76753.600000000006</v>
      </c>
      <c r="EB20" s="45">
        <v>61464</v>
      </c>
      <c r="EC20" s="45">
        <f t="shared" si="62"/>
        <v>15289.600000000006</v>
      </c>
      <c r="ED20" s="45">
        <f t="shared" si="0"/>
        <v>153297.60000000001</v>
      </c>
      <c r="EE20" s="45">
        <f t="shared" si="0"/>
        <v>122917</v>
      </c>
      <c r="EF20" s="53">
        <f t="shared" si="1"/>
        <v>30380.600000000006</v>
      </c>
      <c r="EG20" s="51">
        <f t="shared" si="63"/>
        <v>115927671.73986509</v>
      </c>
      <c r="EH20" s="51">
        <f t="shared" si="64"/>
        <v>96869894.642973348</v>
      </c>
    </row>
    <row r="21" spans="1:140" x14ac:dyDescent="0.2">
      <c r="A21" s="52" t="s">
        <v>56</v>
      </c>
      <c r="B21" s="44">
        <v>105407028.43000111</v>
      </c>
      <c r="C21" s="45">
        <v>159926811.09828839</v>
      </c>
      <c r="D21" s="53">
        <f t="shared" si="2"/>
        <v>-54519782.668287277</v>
      </c>
      <c r="E21" s="53"/>
      <c r="F21" s="53">
        <v>1425140.63</v>
      </c>
      <c r="G21" s="53">
        <f t="shared" si="3"/>
        <v>-1425140.63</v>
      </c>
      <c r="H21" s="53">
        <v>0</v>
      </c>
      <c r="I21" s="53">
        <v>57177.33</v>
      </c>
      <c r="J21" s="53">
        <f t="shared" si="4"/>
        <v>-57177.33</v>
      </c>
      <c r="K21" s="53">
        <f t="shared" si="5"/>
        <v>105407028.43000111</v>
      </c>
      <c r="L21" s="53">
        <f t="shared" si="5"/>
        <v>161409129.0582884</v>
      </c>
      <c r="M21" s="45">
        <f t="shared" si="6"/>
        <v>-56002100.628287286</v>
      </c>
      <c r="N21" s="45">
        <f t="shared" si="7"/>
        <v>105407028.43000111</v>
      </c>
      <c r="O21" s="45">
        <f t="shared" si="7"/>
        <v>161409129.0582884</v>
      </c>
      <c r="P21" s="53">
        <f t="shared" si="8"/>
        <v>-56002100.628287286</v>
      </c>
      <c r="Q21" s="53">
        <v>112629933.85600001</v>
      </c>
      <c r="R21" s="53">
        <v>141958608.02938068</v>
      </c>
      <c r="S21" s="53">
        <f t="shared" si="9"/>
        <v>-29328674.173380673</v>
      </c>
      <c r="T21" s="53">
        <f t="shared" si="10"/>
        <v>-7222905.4259988964</v>
      </c>
      <c r="U21" s="53">
        <f t="shared" si="10"/>
        <v>19450521.028907716</v>
      </c>
      <c r="V21" s="53">
        <f t="shared" si="11"/>
        <v>-26673426.454906613</v>
      </c>
      <c r="W21" s="45">
        <v>110704857.57120001</v>
      </c>
      <c r="X21" s="45">
        <v>144688085.21801606</v>
      </c>
      <c r="Y21" s="53">
        <f t="shared" si="12"/>
        <v>-33983227.646816045</v>
      </c>
      <c r="Z21" s="53">
        <v>103061374.38</v>
      </c>
      <c r="AA21" s="53">
        <v>140623506.5437361</v>
      </c>
      <c r="AB21" s="53">
        <f t="shared" si="13"/>
        <v>-37562132.163736105</v>
      </c>
      <c r="AC21" s="53">
        <f t="shared" si="14"/>
        <v>7643483.1912000179</v>
      </c>
      <c r="AD21" s="53">
        <f t="shared" si="14"/>
        <v>4064578.674279958</v>
      </c>
      <c r="AE21" s="53">
        <f t="shared" si="15"/>
        <v>3578904.5169200599</v>
      </c>
      <c r="AF21" s="53">
        <v>1910870.7978000045</v>
      </c>
      <c r="AG21" s="53">
        <v>1016144.6685699895</v>
      </c>
      <c r="AH21" s="53">
        <v>894726.12923001498</v>
      </c>
      <c r="AI21" s="54"/>
      <c r="AJ21" s="47">
        <v>55260</v>
      </c>
      <c r="AK21" s="54">
        <f t="shared" si="16"/>
        <v>-55260</v>
      </c>
      <c r="AL21" s="55"/>
      <c r="AM21" s="55">
        <f t="shared" si="17"/>
        <v>55260</v>
      </c>
      <c r="AN21" s="55">
        <f t="shared" si="18"/>
        <v>-55260</v>
      </c>
      <c r="AO21" s="55">
        <v>0</v>
      </c>
      <c r="AP21" s="55">
        <v>68400</v>
      </c>
      <c r="AQ21" s="55">
        <f t="shared" si="19"/>
        <v>-68400</v>
      </c>
      <c r="AR21" s="55">
        <f t="shared" si="20"/>
        <v>0</v>
      </c>
      <c r="AS21" s="55">
        <f t="shared" si="20"/>
        <v>-13140</v>
      </c>
      <c r="AT21" s="55">
        <f t="shared" si="21"/>
        <v>13140</v>
      </c>
      <c r="AU21" s="55"/>
      <c r="AV21" s="55">
        <v>26820</v>
      </c>
      <c r="AW21" s="55">
        <f t="shared" si="22"/>
        <v>-26820</v>
      </c>
      <c r="AX21" s="55">
        <v>0</v>
      </c>
      <c r="AY21" s="55">
        <v>68400</v>
      </c>
      <c r="AZ21" s="55">
        <f t="shared" si="23"/>
        <v>-68400</v>
      </c>
      <c r="BA21" s="55">
        <f t="shared" si="24"/>
        <v>0</v>
      </c>
      <c r="BB21" s="55">
        <f t="shared" si="25"/>
        <v>-41580</v>
      </c>
      <c r="BC21" s="55">
        <f t="shared" si="26"/>
        <v>41580</v>
      </c>
      <c r="BD21" s="53"/>
      <c r="BE21" s="45">
        <v>648700.14</v>
      </c>
      <c r="BF21" s="53">
        <f t="shared" si="27"/>
        <v>-648700.14</v>
      </c>
      <c r="BG21" s="53"/>
      <c r="BH21" s="53">
        <f t="shared" si="28"/>
        <v>648700.14</v>
      </c>
      <c r="BI21" s="53">
        <f t="shared" si="29"/>
        <v>-648700.14</v>
      </c>
      <c r="BJ21" s="53">
        <v>0</v>
      </c>
      <c r="BK21" s="53">
        <v>533603.46</v>
      </c>
      <c r="BL21" s="53">
        <f t="shared" si="30"/>
        <v>-533603.46</v>
      </c>
      <c r="BM21" s="53">
        <f t="shared" si="31"/>
        <v>0</v>
      </c>
      <c r="BN21" s="53">
        <f t="shared" si="31"/>
        <v>115096.68000000005</v>
      </c>
      <c r="BO21" s="53">
        <f t="shared" si="32"/>
        <v>-115096.68000000005</v>
      </c>
      <c r="BP21" s="53"/>
      <c r="BQ21" s="53">
        <v>486138.84</v>
      </c>
      <c r="BR21" s="53">
        <f t="shared" si="33"/>
        <v>-486138.84</v>
      </c>
      <c r="BS21" s="53">
        <v>0</v>
      </c>
      <c r="BT21" s="53">
        <v>665646.9</v>
      </c>
      <c r="BU21" s="53">
        <f t="shared" si="34"/>
        <v>-665646.9</v>
      </c>
      <c r="BV21" s="53">
        <f t="shared" si="35"/>
        <v>0</v>
      </c>
      <c r="BW21" s="53">
        <f t="shared" si="35"/>
        <v>-179508.06</v>
      </c>
      <c r="BX21" s="53">
        <f t="shared" si="36"/>
        <v>179508.06</v>
      </c>
      <c r="BY21" s="45">
        <v>0</v>
      </c>
      <c r="BZ21" s="45">
        <v>0</v>
      </c>
      <c r="CA21" s="53">
        <f t="shared" si="37"/>
        <v>0</v>
      </c>
      <c r="CB21" s="53">
        <f t="shared" si="38"/>
        <v>0</v>
      </c>
      <c r="CC21" s="53">
        <f t="shared" si="38"/>
        <v>0</v>
      </c>
      <c r="CD21" s="53">
        <f t="shared" si="39"/>
        <v>0</v>
      </c>
      <c r="CE21" s="53">
        <v>0</v>
      </c>
      <c r="CF21" s="53">
        <v>0</v>
      </c>
      <c r="CG21" s="53">
        <f t="shared" si="40"/>
        <v>0</v>
      </c>
      <c r="CH21" s="53">
        <f t="shared" si="41"/>
        <v>0</v>
      </c>
      <c r="CI21" s="53">
        <f t="shared" si="41"/>
        <v>0</v>
      </c>
      <c r="CJ21" s="53">
        <f t="shared" si="42"/>
        <v>0</v>
      </c>
      <c r="CK21" s="53">
        <v>0</v>
      </c>
      <c r="CL21" s="53">
        <v>0</v>
      </c>
      <c r="CM21" s="53">
        <f t="shared" si="43"/>
        <v>0</v>
      </c>
      <c r="CN21" s="53">
        <v>0</v>
      </c>
      <c r="CO21" s="53">
        <v>0</v>
      </c>
      <c r="CP21" s="53">
        <f t="shared" si="44"/>
        <v>0</v>
      </c>
      <c r="CQ21" s="53">
        <f t="shared" si="45"/>
        <v>0</v>
      </c>
      <c r="CR21" s="53">
        <f t="shared" si="45"/>
        <v>0</v>
      </c>
      <c r="CS21" s="53">
        <f t="shared" si="46"/>
        <v>0</v>
      </c>
      <c r="CT21" s="45">
        <v>1762</v>
      </c>
      <c r="CU21" s="45"/>
      <c r="CV21" s="53">
        <f t="shared" si="47"/>
        <v>1762</v>
      </c>
      <c r="CW21" s="45">
        <f t="shared" si="48"/>
        <v>1762</v>
      </c>
      <c r="CX21" s="45">
        <f t="shared" si="48"/>
        <v>0</v>
      </c>
      <c r="CY21" s="45">
        <f t="shared" si="49"/>
        <v>1762</v>
      </c>
      <c r="CZ21" s="53">
        <v>59940</v>
      </c>
      <c r="DA21" s="53">
        <v>0</v>
      </c>
      <c r="DB21" s="45">
        <f t="shared" si="50"/>
        <v>59940</v>
      </c>
      <c r="DC21" s="45">
        <f t="shared" si="51"/>
        <v>-58178</v>
      </c>
      <c r="DD21" s="45">
        <f t="shared" si="51"/>
        <v>0</v>
      </c>
      <c r="DE21" s="45">
        <f t="shared" si="52"/>
        <v>-58178</v>
      </c>
      <c r="DF21" s="45">
        <v>40715</v>
      </c>
      <c r="DG21" s="45">
        <v>77560</v>
      </c>
      <c r="DH21" s="45">
        <f t="shared" si="53"/>
        <v>-36845</v>
      </c>
      <c r="DI21" s="53">
        <v>18450</v>
      </c>
      <c r="DJ21" s="53">
        <v>34460</v>
      </c>
      <c r="DK21" s="45">
        <f t="shared" si="54"/>
        <v>-16010</v>
      </c>
      <c r="DL21" s="45">
        <f t="shared" si="55"/>
        <v>22265</v>
      </c>
      <c r="DM21" s="45">
        <f t="shared" si="55"/>
        <v>43100</v>
      </c>
      <c r="DN21" s="45">
        <f t="shared" si="56"/>
        <v>-20835</v>
      </c>
      <c r="DO21" s="53">
        <v>94253</v>
      </c>
      <c r="DP21" s="53">
        <v>140385.83972602739</v>
      </c>
      <c r="DQ21" s="53">
        <f t="shared" si="57"/>
        <v>-46132.839726027392</v>
      </c>
      <c r="DR21" s="53">
        <v>0</v>
      </c>
      <c r="DS21" s="53">
        <v>157578.74</v>
      </c>
      <c r="DT21" s="53">
        <f t="shared" si="58"/>
        <v>-157578.74</v>
      </c>
      <c r="DU21" s="56">
        <f t="shared" si="59"/>
        <v>94253</v>
      </c>
      <c r="DV21" s="56">
        <f t="shared" si="59"/>
        <v>-17192.900273972598</v>
      </c>
      <c r="DW21" s="53">
        <f t="shared" si="60"/>
        <v>111445.9002739726</v>
      </c>
      <c r="DX21" s="45">
        <v>6595333.5500000007</v>
      </c>
      <c r="DY21" s="45">
        <v>229068</v>
      </c>
      <c r="DZ21" s="45">
        <f t="shared" si="61"/>
        <v>6366265.5500000007</v>
      </c>
      <c r="EA21" s="45">
        <v>6255493.7700000005</v>
      </c>
      <c r="EB21" s="45">
        <v>196039</v>
      </c>
      <c r="EC21" s="45">
        <f t="shared" si="62"/>
        <v>6059454.7700000005</v>
      </c>
      <c r="ED21" s="45">
        <f t="shared" si="0"/>
        <v>12850827.32</v>
      </c>
      <c r="EE21" s="45">
        <f t="shared" si="0"/>
        <v>425107</v>
      </c>
      <c r="EF21" s="53">
        <f t="shared" si="1"/>
        <v>12425720.32</v>
      </c>
      <c r="EG21" s="51">
        <f t="shared" si="63"/>
        <v>113005923.12180221</v>
      </c>
      <c r="EH21" s="51">
        <f t="shared" si="64"/>
        <v>182911637.61549211</v>
      </c>
    </row>
    <row r="22" spans="1:140" x14ac:dyDescent="0.2">
      <c r="A22" s="52" t="s">
        <v>57</v>
      </c>
      <c r="B22" s="44">
        <v>321872835.63999969</v>
      </c>
      <c r="C22" s="45">
        <v>390729450.81277061</v>
      </c>
      <c r="D22" s="53">
        <f t="shared" si="2"/>
        <v>-68856615.172770917</v>
      </c>
      <c r="E22" s="53"/>
      <c r="F22" s="53">
        <v>125808830.56999999</v>
      </c>
      <c r="G22" s="53">
        <f t="shared" si="3"/>
        <v>-125808830.56999999</v>
      </c>
      <c r="H22" s="53">
        <v>0</v>
      </c>
      <c r="I22" s="53">
        <v>33857574.850000001</v>
      </c>
      <c r="J22" s="53">
        <f t="shared" si="4"/>
        <v>-33857574.850000001</v>
      </c>
      <c r="K22" s="53">
        <f t="shared" si="5"/>
        <v>321872835.63999969</v>
      </c>
      <c r="L22" s="53">
        <f>C22+F22+I22</f>
        <v>550395856.23277056</v>
      </c>
      <c r="M22" s="45">
        <f t="shared" si="6"/>
        <v>-228523020.59277087</v>
      </c>
      <c r="N22" s="45">
        <f t="shared" si="7"/>
        <v>321872835.63999969</v>
      </c>
      <c r="O22" s="45">
        <f t="shared" si="7"/>
        <v>550395856.23277056</v>
      </c>
      <c r="P22" s="53">
        <f t="shared" si="8"/>
        <v>-228523020.59277087</v>
      </c>
      <c r="Q22" s="53">
        <v>291842452.81</v>
      </c>
      <c r="R22" s="53">
        <v>482334812.3206774</v>
      </c>
      <c r="S22" s="53">
        <f t="shared" si="9"/>
        <v>-190492359.5106774</v>
      </c>
      <c r="T22" s="53">
        <f t="shared" si="10"/>
        <v>30030382.829999685</v>
      </c>
      <c r="U22" s="53">
        <f t="shared" si="10"/>
        <v>68061043.912093163</v>
      </c>
      <c r="V22" s="53">
        <f t="shared" si="11"/>
        <v>-38030661.082093477</v>
      </c>
      <c r="W22" s="45">
        <v>303127538.02999991</v>
      </c>
      <c r="X22" s="45">
        <v>518927838.66148835</v>
      </c>
      <c r="Y22" s="53">
        <f t="shared" si="12"/>
        <v>-215800300.63148844</v>
      </c>
      <c r="Z22" s="53">
        <v>305709056.63999993</v>
      </c>
      <c r="AA22" s="53">
        <v>452359183.24333233</v>
      </c>
      <c r="AB22" s="53">
        <f t="shared" si="13"/>
        <v>-146650126.6033324</v>
      </c>
      <c r="AC22" s="53">
        <f t="shared" si="14"/>
        <v>-2581518.6100000143</v>
      </c>
      <c r="AD22" s="53">
        <f t="shared" si="14"/>
        <v>66568655.418156028</v>
      </c>
      <c r="AE22" s="53">
        <f t="shared" si="15"/>
        <v>-69150174.028156042</v>
      </c>
      <c r="AF22" s="53">
        <v>-645379.65250000358</v>
      </c>
      <c r="AG22" s="53">
        <v>16642163.854539007</v>
      </c>
      <c r="AH22" s="53">
        <v>-17287543.507039011</v>
      </c>
      <c r="AI22" s="54"/>
      <c r="AJ22" s="47">
        <v>96660</v>
      </c>
      <c r="AK22" s="54">
        <f t="shared" si="16"/>
        <v>-96660</v>
      </c>
      <c r="AL22" s="55"/>
      <c r="AM22" s="55">
        <f t="shared" si="17"/>
        <v>96660</v>
      </c>
      <c r="AN22" s="55">
        <f t="shared" si="18"/>
        <v>-96660</v>
      </c>
      <c r="AO22" s="55">
        <v>0</v>
      </c>
      <c r="AP22" s="55">
        <v>82800</v>
      </c>
      <c r="AQ22" s="55">
        <f t="shared" si="19"/>
        <v>-82800</v>
      </c>
      <c r="AR22" s="55">
        <f t="shared" si="20"/>
        <v>0</v>
      </c>
      <c r="AS22" s="55">
        <f t="shared" si="20"/>
        <v>13860</v>
      </c>
      <c r="AT22" s="55">
        <f t="shared" si="21"/>
        <v>-13860</v>
      </c>
      <c r="AU22" s="55"/>
      <c r="AV22" s="55">
        <v>61020</v>
      </c>
      <c r="AW22" s="55">
        <f t="shared" si="22"/>
        <v>-61020</v>
      </c>
      <c r="AX22" s="55">
        <v>0</v>
      </c>
      <c r="AY22" s="55">
        <v>82800</v>
      </c>
      <c r="AZ22" s="55">
        <f t="shared" si="23"/>
        <v>-82800</v>
      </c>
      <c r="BA22" s="55">
        <f t="shared" si="24"/>
        <v>0</v>
      </c>
      <c r="BB22" s="55">
        <f t="shared" si="25"/>
        <v>-21780</v>
      </c>
      <c r="BC22" s="55">
        <f t="shared" si="26"/>
        <v>21780</v>
      </c>
      <c r="BD22" s="53"/>
      <c r="BE22" s="45">
        <v>2075862.04</v>
      </c>
      <c r="BF22" s="53">
        <f t="shared" si="27"/>
        <v>-2075862.04</v>
      </c>
      <c r="BG22" s="53"/>
      <c r="BH22" s="53">
        <f t="shared" si="28"/>
        <v>2075862.04</v>
      </c>
      <c r="BI22" s="53">
        <f t="shared" si="29"/>
        <v>-2075862.04</v>
      </c>
      <c r="BJ22" s="53">
        <v>0</v>
      </c>
      <c r="BK22" s="53">
        <v>1664791.99</v>
      </c>
      <c r="BL22" s="53">
        <f t="shared" si="30"/>
        <v>-1664791.99</v>
      </c>
      <c r="BM22" s="53">
        <f t="shared" si="31"/>
        <v>0</v>
      </c>
      <c r="BN22" s="53">
        <f t="shared" si="31"/>
        <v>411070.05000000005</v>
      </c>
      <c r="BO22" s="53">
        <f t="shared" si="32"/>
        <v>-411070.05000000005</v>
      </c>
      <c r="BP22" s="53"/>
      <c r="BQ22" s="53">
        <v>2139708.5499999998</v>
      </c>
      <c r="BR22" s="53">
        <f t="shared" si="33"/>
        <v>-2139708.5499999998</v>
      </c>
      <c r="BS22" s="53">
        <v>0</v>
      </c>
      <c r="BT22" s="53">
        <v>2029763.31</v>
      </c>
      <c r="BU22" s="53">
        <f t="shared" si="34"/>
        <v>-2029763.31</v>
      </c>
      <c r="BV22" s="53">
        <f t="shared" si="35"/>
        <v>0</v>
      </c>
      <c r="BW22" s="53">
        <f t="shared" si="35"/>
        <v>109945.23999999976</v>
      </c>
      <c r="BX22" s="53">
        <f t="shared" si="36"/>
        <v>-109945.23999999976</v>
      </c>
      <c r="BY22" s="45">
        <v>0</v>
      </c>
      <c r="BZ22" s="45">
        <v>0</v>
      </c>
      <c r="CA22" s="53">
        <f t="shared" si="37"/>
        <v>0</v>
      </c>
      <c r="CB22" s="53">
        <f t="shared" si="38"/>
        <v>0</v>
      </c>
      <c r="CC22" s="53">
        <f t="shared" si="38"/>
        <v>0</v>
      </c>
      <c r="CD22" s="53">
        <f t="shared" si="39"/>
        <v>0</v>
      </c>
      <c r="CE22" s="53">
        <v>0</v>
      </c>
      <c r="CF22" s="53">
        <v>0</v>
      </c>
      <c r="CG22" s="53">
        <f t="shared" si="40"/>
        <v>0</v>
      </c>
      <c r="CH22" s="53">
        <f t="shared" si="41"/>
        <v>0</v>
      </c>
      <c r="CI22" s="53">
        <f t="shared" si="41"/>
        <v>0</v>
      </c>
      <c r="CJ22" s="53">
        <f t="shared" si="42"/>
        <v>0</v>
      </c>
      <c r="CK22" s="53">
        <v>0</v>
      </c>
      <c r="CL22" s="53">
        <v>0</v>
      </c>
      <c r="CM22" s="53">
        <f t="shared" si="43"/>
        <v>0</v>
      </c>
      <c r="CN22" s="53">
        <v>0</v>
      </c>
      <c r="CO22" s="53">
        <v>0</v>
      </c>
      <c r="CP22" s="53">
        <f t="shared" si="44"/>
        <v>0</v>
      </c>
      <c r="CQ22" s="53">
        <f t="shared" si="45"/>
        <v>0</v>
      </c>
      <c r="CR22" s="53">
        <f t="shared" si="45"/>
        <v>0</v>
      </c>
      <c r="CS22" s="53">
        <f t="shared" si="46"/>
        <v>0</v>
      </c>
      <c r="CT22" s="45">
        <v>52944</v>
      </c>
      <c r="CU22" s="45">
        <v>5665113</v>
      </c>
      <c r="CV22" s="53">
        <f t="shared" si="47"/>
        <v>-5612169</v>
      </c>
      <c r="CW22" s="45">
        <f t="shared" si="48"/>
        <v>52944</v>
      </c>
      <c r="CX22" s="45">
        <f t="shared" si="48"/>
        <v>5665113</v>
      </c>
      <c r="CY22" s="45">
        <f t="shared" si="49"/>
        <v>-5612169</v>
      </c>
      <c r="CZ22" s="53">
        <v>6580</v>
      </c>
      <c r="DA22" s="53">
        <v>6028625</v>
      </c>
      <c r="DB22" s="45">
        <f t="shared" si="50"/>
        <v>-6022045</v>
      </c>
      <c r="DC22" s="45">
        <f t="shared" si="51"/>
        <v>46364</v>
      </c>
      <c r="DD22" s="45">
        <f t="shared" si="51"/>
        <v>-363512</v>
      </c>
      <c r="DE22" s="45">
        <f t="shared" si="52"/>
        <v>409876</v>
      </c>
      <c r="DF22" s="45">
        <v>700</v>
      </c>
      <c r="DG22" s="45">
        <v>6001993</v>
      </c>
      <c r="DH22" s="45">
        <f t="shared" si="53"/>
        <v>-6001293</v>
      </c>
      <c r="DI22" s="53">
        <v>840</v>
      </c>
      <c r="DJ22" s="53">
        <v>5965686</v>
      </c>
      <c r="DK22" s="45">
        <f t="shared" si="54"/>
        <v>-5964846</v>
      </c>
      <c r="DL22" s="45">
        <f t="shared" si="55"/>
        <v>-140</v>
      </c>
      <c r="DM22" s="45">
        <f t="shared" si="55"/>
        <v>36307</v>
      </c>
      <c r="DN22" s="45">
        <f t="shared" si="56"/>
        <v>-36447</v>
      </c>
      <c r="DO22" s="53">
        <v>0</v>
      </c>
      <c r="DP22" s="53">
        <v>113615.25</v>
      </c>
      <c r="DQ22" s="53">
        <f t="shared" si="57"/>
        <v>-113615.25</v>
      </c>
      <c r="DR22" s="53">
        <v>0</v>
      </c>
      <c r="DS22" s="53">
        <v>1046597.51</v>
      </c>
      <c r="DT22" s="53">
        <f t="shared" si="58"/>
        <v>-1046597.51</v>
      </c>
      <c r="DU22" s="56">
        <f t="shared" si="59"/>
        <v>0</v>
      </c>
      <c r="DV22" s="56">
        <f t="shared" si="59"/>
        <v>-932982.26</v>
      </c>
      <c r="DW22" s="53">
        <f t="shared" si="60"/>
        <v>932982.26</v>
      </c>
      <c r="DX22" s="45">
        <v>1760259.72</v>
      </c>
      <c r="DY22" s="45">
        <v>912250</v>
      </c>
      <c r="DZ22" s="45">
        <f t="shared" si="61"/>
        <v>848009.72</v>
      </c>
      <c r="EA22" s="45">
        <v>1734126.1900000002</v>
      </c>
      <c r="EB22" s="45">
        <v>924879.6</v>
      </c>
      <c r="EC22" s="45">
        <f t="shared" si="62"/>
        <v>809246.5900000002</v>
      </c>
      <c r="ED22" s="45">
        <f t="shared" si="0"/>
        <v>3494385.91</v>
      </c>
      <c r="EE22" s="45">
        <f t="shared" si="0"/>
        <v>1837129.6</v>
      </c>
      <c r="EF22" s="53">
        <f t="shared" si="1"/>
        <v>1657256.31</v>
      </c>
      <c r="EG22" s="51">
        <f t="shared" si="63"/>
        <v>354851392.72749943</v>
      </c>
      <c r="EH22" s="51">
        <f t="shared" si="64"/>
        <v>644026736.66940272</v>
      </c>
    </row>
    <row r="23" spans="1:140" x14ac:dyDescent="0.2">
      <c r="A23" s="52" t="s">
        <v>58</v>
      </c>
      <c r="B23" s="44">
        <v>108591931.36</v>
      </c>
      <c r="C23" s="45">
        <v>171753739.69370025</v>
      </c>
      <c r="D23" s="53">
        <f t="shared" si="2"/>
        <v>-63161808.333700255</v>
      </c>
      <c r="E23" s="53"/>
      <c r="F23" s="53">
        <v>5653185.3700000001</v>
      </c>
      <c r="G23" s="53">
        <f t="shared" si="3"/>
        <v>-5653185.3700000001</v>
      </c>
      <c r="H23" s="53">
        <v>0</v>
      </c>
      <c r="I23" s="53">
        <v>234604.77999999997</v>
      </c>
      <c r="J23" s="53">
        <f t="shared" si="4"/>
        <v>-234604.77999999997</v>
      </c>
      <c r="K23" s="53">
        <f t="shared" si="5"/>
        <v>108591931.36</v>
      </c>
      <c r="L23" s="53">
        <f t="shared" si="5"/>
        <v>177641529.84370026</v>
      </c>
      <c r="M23" s="45">
        <f t="shared" si="6"/>
        <v>-69049598.483700261</v>
      </c>
      <c r="N23" s="45">
        <f t="shared" si="7"/>
        <v>108591931.36</v>
      </c>
      <c r="O23" s="45">
        <f t="shared" si="7"/>
        <v>177641529.84370026</v>
      </c>
      <c r="P23" s="53">
        <f t="shared" si="8"/>
        <v>-69049598.483700261</v>
      </c>
      <c r="Q23" s="53">
        <v>99566673.87999998</v>
      </c>
      <c r="R23" s="53">
        <v>170722773.97453618</v>
      </c>
      <c r="S23" s="53">
        <f t="shared" si="9"/>
        <v>-71156100.0945362</v>
      </c>
      <c r="T23" s="53">
        <f t="shared" si="10"/>
        <v>9025257.4800000191</v>
      </c>
      <c r="U23" s="53">
        <f t="shared" si="10"/>
        <v>6918755.8691640794</v>
      </c>
      <c r="V23" s="53">
        <f t="shared" si="11"/>
        <v>2106501.6108359396</v>
      </c>
      <c r="W23" s="45">
        <v>99487719.626069933</v>
      </c>
      <c r="X23" s="45">
        <v>172563346.57753706</v>
      </c>
      <c r="Y23" s="53">
        <f t="shared" si="12"/>
        <v>-73075626.951467127</v>
      </c>
      <c r="Z23" s="53">
        <v>102113647.53000091</v>
      </c>
      <c r="AA23" s="53">
        <v>170382507.55032673</v>
      </c>
      <c r="AB23" s="53">
        <f t="shared" si="13"/>
        <v>-68268860.020325825</v>
      </c>
      <c r="AC23" s="53">
        <f t="shared" si="14"/>
        <v>-2625927.903930977</v>
      </c>
      <c r="AD23" s="53">
        <f t="shared" si="14"/>
        <v>2180839.027210325</v>
      </c>
      <c r="AE23" s="53">
        <f t="shared" si="15"/>
        <v>-4806766.931141302</v>
      </c>
      <c r="AF23" s="53">
        <v>-656481.97598274425</v>
      </c>
      <c r="AG23" s="53">
        <v>545209.75680258125</v>
      </c>
      <c r="AH23" s="53">
        <v>-1201691.7327853255</v>
      </c>
      <c r="AI23" s="54"/>
      <c r="AJ23" s="47">
        <v>13680</v>
      </c>
      <c r="AK23" s="54">
        <f t="shared" si="16"/>
        <v>-13680</v>
      </c>
      <c r="AL23" s="55"/>
      <c r="AM23" s="55">
        <f t="shared" si="17"/>
        <v>13680</v>
      </c>
      <c r="AN23" s="55">
        <f t="shared" si="18"/>
        <v>-13680</v>
      </c>
      <c r="AO23" s="55">
        <v>0</v>
      </c>
      <c r="AP23" s="55">
        <v>38160</v>
      </c>
      <c r="AQ23" s="55">
        <f t="shared" si="19"/>
        <v>-38160</v>
      </c>
      <c r="AR23" s="55">
        <f t="shared" si="20"/>
        <v>0</v>
      </c>
      <c r="AS23" s="55">
        <f t="shared" si="20"/>
        <v>-24480</v>
      </c>
      <c r="AT23" s="55">
        <f t="shared" si="21"/>
        <v>24480</v>
      </c>
      <c r="AU23" s="55"/>
      <c r="AV23" s="55">
        <v>17640</v>
      </c>
      <c r="AW23" s="55">
        <f t="shared" si="22"/>
        <v>-17640</v>
      </c>
      <c r="AX23" s="55">
        <v>0</v>
      </c>
      <c r="AY23" s="55">
        <v>38160</v>
      </c>
      <c r="AZ23" s="55">
        <f t="shared" si="23"/>
        <v>-38160</v>
      </c>
      <c r="BA23" s="55">
        <f t="shared" si="24"/>
        <v>0</v>
      </c>
      <c r="BB23" s="55">
        <f t="shared" si="25"/>
        <v>-20520</v>
      </c>
      <c r="BC23" s="55">
        <f t="shared" si="26"/>
        <v>20520</v>
      </c>
      <c r="BD23" s="53"/>
      <c r="BE23" s="45">
        <v>409012.03</v>
      </c>
      <c r="BF23" s="53">
        <f t="shared" si="27"/>
        <v>-409012.03</v>
      </c>
      <c r="BG23" s="53"/>
      <c r="BH23" s="53">
        <f t="shared" si="28"/>
        <v>409012.03</v>
      </c>
      <c r="BI23" s="53">
        <f t="shared" si="29"/>
        <v>-409012.03</v>
      </c>
      <c r="BJ23" s="53">
        <v>0</v>
      </c>
      <c r="BK23" s="53">
        <v>231049.04</v>
      </c>
      <c r="BL23" s="53">
        <f t="shared" si="30"/>
        <v>-231049.04</v>
      </c>
      <c r="BM23" s="53">
        <f t="shared" si="31"/>
        <v>0</v>
      </c>
      <c r="BN23" s="53">
        <f t="shared" si="31"/>
        <v>177962.99000000002</v>
      </c>
      <c r="BO23" s="53">
        <f t="shared" si="32"/>
        <v>-177962.99000000002</v>
      </c>
      <c r="BP23" s="53"/>
      <c r="BQ23" s="53">
        <v>327809.09000000003</v>
      </c>
      <c r="BR23" s="53">
        <f t="shared" si="33"/>
        <v>-327809.09000000003</v>
      </c>
      <c r="BS23" s="53">
        <v>0</v>
      </c>
      <c r="BT23" s="53">
        <v>337537.61</v>
      </c>
      <c r="BU23" s="53">
        <f t="shared" si="34"/>
        <v>-337537.61</v>
      </c>
      <c r="BV23" s="53">
        <f t="shared" si="35"/>
        <v>0</v>
      </c>
      <c r="BW23" s="53">
        <f t="shared" si="35"/>
        <v>-9728.5199999999604</v>
      </c>
      <c r="BX23" s="53">
        <f t="shared" si="36"/>
        <v>9728.5199999999604</v>
      </c>
      <c r="BY23" s="45">
        <v>0</v>
      </c>
      <c r="BZ23" s="45">
        <v>32243.61</v>
      </c>
      <c r="CA23" s="53">
        <f t="shared" si="37"/>
        <v>-32243.61</v>
      </c>
      <c r="CB23" s="53">
        <f t="shared" si="38"/>
        <v>0</v>
      </c>
      <c r="CC23" s="53">
        <f t="shared" si="38"/>
        <v>32243.61</v>
      </c>
      <c r="CD23" s="53">
        <f t="shared" si="39"/>
        <v>-32243.61</v>
      </c>
      <c r="CE23" s="53">
        <v>0</v>
      </c>
      <c r="CF23" s="53">
        <v>540440.56999999995</v>
      </c>
      <c r="CG23" s="53">
        <f t="shared" si="40"/>
        <v>-540440.56999999995</v>
      </c>
      <c r="CH23" s="53">
        <f t="shared" si="41"/>
        <v>0</v>
      </c>
      <c r="CI23" s="53">
        <f t="shared" si="41"/>
        <v>-508196.95999999996</v>
      </c>
      <c r="CJ23" s="53">
        <f t="shared" si="42"/>
        <v>508196.95999999996</v>
      </c>
      <c r="CK23" s="53">
        <v>0</v>
      </c>
      <c r="CL23" s="53">
        <v>84191</v>
      </c>
      <c r="CM23" s="53">
        <f t="shared" si="43"/>
        <v>-84191</v>
      </c>
      <c r="CN23" s="53">
        <v>0</v>
      </c>
      <c r="CO23" s="53">
        <v>30586.66</v>
      </c>
      <c r="CP23" s="53">
        <f t="shared" si="44"/>
        <v>-30586.66</v>
      </c>
      <c r="CQ23" s="53">
        <f t="shared" si="45"/>
        <v>0</v>
      </c>
      <c r="CR23" s="53">
        <f t="shared" si="45"/>
        <v>53604.34</v>
      </c>
      <c r="CS23" s="53">
        <f t="shared" si="46"/>
        <v>-53604.34</v>
      </c>
      <c r="CT23" s="45"/>
      <c r="CU23" s="45">
        <v>211320</v>
      </c>
      <c r="CV23" s="53">
        <f t="shared" si="47"/>
        <v>-211320</v>
      </c>
      <c r="CW23" s="45">
        <f t="shared" si="48"/>
        <v>0</v>
      </c>
      <c r="CX23" s="45">
        <f t="shared" si="48"/>
        <v>211320</v>
      </c>
      <c r="CY23" s="45">
        <f t="shared" si="49"/>
        <v>-211320</v>
      </c>
      <c r="CZ23" s="53">
        <v>1725</v>
      </c>
      <c r="DA23" s="53">
        <v>187311</v>
      </c>
      <c r="DB23" s="45">
        <f t="shared" si="50"/>
        <v>-185586</v>
      </c>
      <c r="DC23" s="45">
        <f t="shared" si="51"/>
        <v>-1725</v>
      </c>
      <c r="DD23" s="45">
        <f t="shared" si="51"/>
        <v>24009</v>
      </c>
      <c r="DE23" s="45">
        <f t="shared" si="52"/>
        <v>-25734</v>
      </c>
      <c r="DF23" s="45"/>
      <c r="DG23" s="45">
        <v>28035</v>
      </c>
      <c r="DH23" s="45">
        <f t="shared" si="53"/>
        <v>-28035</v>
      </c>
      <c r="DI23" s="53">
        <v>5190</v>
      </c>
      <c r="DJ23" s="53">
        <v>137154</v>
      </c>
      <c r="DK23" s="45">
        <f t="shared" si="54"/>
        <v>-131964</v>
      </c>
      <c r="DL23" s="45">
        <f t="shared" si="55"/>
        <v>-5190</v>
      </c>
      <c r="DM23" s="45">
        <f t="shared" si="55"/>
        <v>-109119</v>
      </c>
      <c r="DN23" s="45">
        <f t="shared" si="56"/>
        <v>103929</v>
      </c>
      <c r="DO23" s="53">
        <v>0</v>
      </c>
      <c r="DP23" s="53">
        <v>534676.16</v>
      </c>
      <c r="DQ23" s="53">
        <f t="shared" si="57"/>
        <v>-534676.16</v>
      </c>
      <c r="DR23" s="53">
        <v>0</v>
      </c>
      <c r="DS23" s="53">
        <v>783779.55</v>
      </c>
      <c r="DT23" s="53">
        <f t="shared" si="58"/>
        <v>-783779.55</v>
      </c>
      <c r="DU23" s="56">
        <f t="shared" si="59"/>
        <v>0</v>
      </c>
      <c r="DV23" s="56">
        <f t="shared" si="59"/>
        <v>-249103.39</v>
      </c>
      <c r="DW23" s="53">
        <f t="shared" si="60"/>
        <v>249103.39</v>
      </c>
      <c r="DX23" s="45">
        <v>0</v>
      </c>
      <c r="DY23" s="45">
        <v>1981313</v>
      </c>
      <c r="DZ23" s="45">
        <f t="shared" si="61"/>
        <v>-1981313</v>
      </c>
      <c r="EA23" s="45">
        <v>0</v>
      </c>
      <c r="EB23" s="45">
        <v>1911371</v>
      </c>
      <c r="EC23" s="45">
        <f t="shared" si="62"/>
        <v>-1911371</v>
      </c>
      <c r="ED23" s="45">
        <f t="shared" si="0"/>
        <v>0</v>
      </c>
      <c r="EE23" s="45">
        <f t="shared" si="0"/>
        <v>3892684</v>
      </c>
      <c r="EF23" s="53">
        <f t="shared" si="1"/>
        <v>-3892684</v>
      </c>
      <c r="EG23" s="51">
        <f t="shared" si="63"/>
        <v>116953791.86401728</v>
      </c>
      <c r="EH23" s="51">
        <f t="shared" si="64"/>
        <v>188998863.56966695</v>
      </c>
    </row>
    <row r="24" spans="1:140" x14ac:dyDescent="0.2">
      <c r="A24" s="52" t="s">
        <v>59</v>
      </c>
      <c r="B24" s="44">
        <v>91449976.479999989</v>
      </c>
      <c r="C24" s="45">
        <v>66696847.28099633</v>
      </c>
      <c r="D24" s="53">
        <f t="shared" si="2"/>
        <v>24753129.199003659</v>
      </c>
      <c r="E24" s="53"/>
      <c r="F24" s="53">
        <v>2329602.73</v>
      </c>
      <c r="G24" s="53">
        <f t="shared" si="3"/>
        <v>-2329602.73</v>
      </c>
      <c r="H24" s="53">
        <v>0</v>
      </c>
      <c r="I24" s="53">
        <v>53025.33</v>
      </c>
      <c r="J24" s="53">
        <f t="shared" si="4"/>
        <v>-53025.33</v>
      </c>
      <c r="K24" s="53">
        <f t="shared" si="5"/>
        <v>91449976.479999989</v>
      </c>
      <c r="L24" s="53">
        <f t="shared" si="5"/>
        <v>69079475.340996325</v>
      </c>
      <c r="M24" s="45">
        <f t="shared" si="6"/>
        <v>22370501.139003664</v>
      </c>
      <c r="N24" s="45">
        <f t="shared" si="7"/>
        <v>91449976.479999989</v>
      </c>
      <c r="O24" s="45">
        <f t="shared" si="7"/>
        <v>69079475.340996325</v>
      </c>
      <c r="P24" s="53">
        <f t="shared" si="8"/>
        <v>22370501.139003664</v>
      </c>
      <c r="Q24" s="53">
        <v>86927283.379999429</v>
      </c>
      <c r="R24" s="53">
        <v>58996430.393389381</v>
      </c>
      <c r="S24" s="53">
        <f t="shared" si="9"/>
        <v>27930852.986610048</v>
      </c>
      <c r="T24" s="53">
        <f t="shared" si="10"/>
        <v>4522693.1000005603</v>
      </c>
      <c r="U24" s="53">
        <f t="shared" si="10"/>
        <v>10083044.947606944</v>
      </c>
      <c r="V24" s="53">
        <f t="shared" si="11"/>
        <v>-5560351.8476063833</v>
      </c>
      <c r="W24" s="45">
        <v>90599623.899999842</v>
      </c>
      <c r="X24" s="45">
        <v>60138503.667131007</v>
      </c>
      <c r="Y24" s="53">
        <f t="shared" si="12"/>
        <v>30461120.232868835</v>
      </c>
      <c r="Z24" s="53">
        <v>85101516.799999535</v>
      </c>
      <c r="AA24" s="53">
        <v>55942794.112541839</v>
      </c>
      <c r="AB24" s="53">
        <f t="shared" si="13"/>
        <v>29158722.687457696</v>
      </c>
      <c r="AC24" s="53">
        <f t="shared" si="14"/>
        <v>5498107.100000307</v>
      </c>
      <c r="AD24" s="53">
        <f t="shared" si="14"/>
        <v>4195709.5545891672</v>
      </c>
      <c r="AE24" s="53">
        <f t="shared" si="15"/>
        <v>1302397.5454111397</v>
      </c>
      <c r="AF24" s="53">
        <v>1374526.7750000767</v>
      </c>
      <c r="AG24" s="53">
        <v>1048927.3886472918</v>
      </c>
      <c r="AH24" s="53">
        <v>325599.38635278493</v>
      </c>
      <c r="AI24" s="54"/>
      <c r="AJ24" s="47">
        <v>0</v>
      </c>
      <c r="AK24" s="54">
        <f t="shared" si="16"/>
        <v>0</v>
      </c>
      <c r="AL24" s="55"/>
      <c r="AM24" s="55">
        <f t="shared" si="17"/>
        <v>0</v>
      </c>
      <c r="AN24" s="55">
        <f t="shared" si="18"/>
        <v>0</v>
      </c>
      <c r="AO24" s="55">
        <v>0</v>
      </c>
      <c r="AP24" s="55">
        <v>5400</v>
      </c>
      <c r="AQ24" s="55">
        <f t="shared" si="19"/>
        <v>-5400</v>
      </c>
      <c r="AR24" s="55">
        <f t="shared" si="20"/>
        <v>0</v>
      </c>
      <c r="AS24" s="55">
        <f t="shared" si="20"/>
        <v>-5400</v>
      </c>
      <c r="AT24" s="55">
        <f t="shared" si="21"/>
        <v>5400</v>
      </c>
      <c r="AU24" s="55"/>
      <c r="AV24" s="55"/>
      <c r="AW24" s="55">
        <f t="shared" si="22"/>
        <v>0</v>
      </c>
      <c r="AX24" s="55">
        <v>0</v>
      </c>
      <c r="AY24" s="55">
        <v>5400</v>
      </c>
      <c r="AZ24" s="55">
        <f t="shared" si="23"/>
        <v>-5400</v>
      </c>
      <c r="BA24" s="55">
        <f t="shared" si="24"/>
        <v>0</v>
      </c>
      <c r="BB24" s="55">
        <f t="shared" si="25"/>
        <v>-5400</v>
      </c>
      <c r="BC24" s="55">
        <f t="shared" si="26"/>
        <v>5400</v>
      </c>
      <c r="BD24" s="53"/>
      <c r="BE24" s="45">
        <v>37727.93</v>
      </c>
      <c r="BF24" s="53">
        <f t="shared" si="27"/>
        <v>-37727.93</v>
      </c>
      <c r="BG24" s="53"/>
      <c r="BH24" s="53">
        <f t="shared" si="28"/>
        <v>37727.93</v>
      </c>
      <c r="BI24" s="53">
        <f t="shared" si="29"/>
        <v>-37727.93</v>
      </c>
      <c r="BJ24" s="53">
        <v>0</v>
      </c>
      <c r="BK24" s="53">
        <v>67858.98</v>
      </c>
      <c r="BL24" s="53">
        <f t="shared" si="30"/>
        <v>-67858.98</v>
      </c>
      <c r="BM24" s="53">
        <f t="shared" si="31"/>
        <v>0</v>
      </c>
      <c r="BN24" s="53">
        <f t="shared" si="31"/>
        <v>-30131.049999999996</v>
      </c>
      <c r="BO24" s="53">
        <f t="shared" si="32"/>
        <v>30131.049999999996</v>
      </c>
      <c r="BP24" s="53"/>
      <c r="BQ24" s="53">
        <v>19116.29</v>
      </c>
      <c r="BR24" s="53">
        <f t="shared" si="33"/>
        <v>-19116.29</v>
      </c>
      <c r="BS24" s="53">
        <v>0</v>
      </c>
      <c r="BT24" s="53">
        <v>62364.5</v>
      </c>
      <c r="BU24" s="53">
        <f t="shared" si="34"/>
        <v>-62364.5</v>
      </c>
      <c r="BV24" s="53">
        <f t="shared" si="35"/>
        <v>0</v>
      </c>
      <c r="BW24" s="53">
        <f t="shared" si="35"/>
        <v>-43248.21</v>
      </c>
      <c r="BX24" s="53">
        <f t="shared" si="36"/>
        <v>43248.21</v>
      </c>
      <c r="BY24" s="45">
        <v>0</v>
      </c>
      <c r="BZ24" s="45">
        <v>0</v>
      </c>
      <c r="CA24" s="53">
        <f t="shared" si="37"/>
        <v>0</v>
      </c>
      <c r="CB24" s="53">
        <f t="shared" si="38"/>
        <v>0</v>
      </c>
      <c r="CC24" s="53">
        <f t="shared" si="38"/>
        <v>0</v>
      </c>
      <c r="CD24" s="53">
        <f t="shared" si="39"/>
        <v>0</v>
      </c>
      <c r="CE24" s="53">
        <v>0</v>
      </c>
      <c r="CF24" s="53">
        <v>0</v>
      </c>
      <c r="CG24" s="53">
        <f t="shared" si="40"/>
        <v>0</v>
      </c>
      <c r="CH24" s="53">
        <f t="shared" si="41"/>
        <v>0</v>
      </c>
      <c r="CI24" s="53">
        <f t="shared" si="41"/>
        <v>0</v>
      </c>
      <c r="CJ24" s="53">
        <f t="shared" si="42"/>
        <v>0</v>
      </c>
      <c r="CK24" s="53">
        <v>0</v>
      </c>
      <c r="CL24" s="53">
        <v>0</v>
      </c>
      <c r="CM24" s="53">
        <f t="shared" si="43"/>
        <v>0</v>
      </c>
      <c r="CN24" s="53">
        <v>0</v>
      </c>
      <c r="CO24" s="53">
        <v>0</v>
      </c>
      <c r="CP24" s="53">
        <f t="shared" si="44"/>
        <v>0</v>
      </c>
      <c r="CQ24" s="53">
        <f t="shared" si="45"/>
        <v>0</v>
      </c>
      <c r="CR24" s="53">
        <f t="shared" si="45"/>
        <v>0</v>
      </c>
      <c r="CS24" s="53">
        <f t="shared" si="46"/>
        <v>0</v>
      </c>
      <c r="CT24" s="45">
        <v>20024</v>
      </c>
      <c r="CU24" s="45"/>
      <c r="CV24" s="53">
        <f t="shared" si="47"/>
        <v>20024</v>
      </c>
      <c r="CW24" s="45">
        <f t="shared" si="48"/>
        <v>20024</v>
      </c>
      <c r="CX24" s="45">
        <f t="shared" si="48"/>
        <v>0</v>
      </c>
      <c r="CY24" s="45">
        <f t="shared" si="49"/>
        <v>20024</v>
      </c>
      <c r="CZ24" s="53">
        <v>4261</v>
      </c>
      <c r="DA24" s="53">
        <v>1351</v>
      </c>
      <c r="DB24" s="45">
        <f t="shared" si="50"/>
        <v>2910</v>
      </c>
      <c r="DC24" s="45">
        <f t="shared" si="51"/>
        <v>15763</v>
      </c>
      <c r="DD24" s="45">
        <f t="shared" si="51"/>
        <v>-1351</v>
      </c>
      <c r="DE24" s="45">
        <f t="shared" si="52"/>
        <v>17114</v>
      </c>
      <c r="DF24" s="45">
        <v>24784</v>
      </c>
      <c r="DG24" s="45"/>
      <c r="DH24" s="45">
        <f t="shared" si="53"/>
        <v>24784</v>
      </c>
      <c r="DI24" s="53">
        <v>53364</v>
      </c>
      <c r="DJ24" s="53">
        <v>2547</v>
      </c>
      <c r="DK24" s="45">
        <f t="shared" si="54"/>
        <v>50817</v>
      </c>
      <c r="DL24" s="45">
        <f t="shared" si="55"/>
        <v>-28580</v>
      </c>
      <c r="DM24" s="45">
        <f t="shared" si="55"/>
        <v>-2547</v>
      </c>
      <c r="DN24" s="45">
        <f t="shared" si="56"/>
        <v>-26033</v>
      </c>
      <c r="DO24" s="53">
        <v>0</v>
      </c>
      <c r="DP24" s="53">
        <v>581239.36</v>
      </c>
      <c r="DQ24" s="53">
        <f t="shared" si="57"/>
        <v>-581239.36</v>
      </c>
      <c r="DR24" s="53">
        <v>0</v>
      </c>
      <c r="DS24" s="53">
        <v>677109.65</v>
      </c>
      <c r="DT24" s="53">
        <f t="shared" si="58"/>
        <v>-677109.65</v>
      </c>
      <c r="DU24" s="56">
        <f t="shared" si="59"/>
        <v>0</v>
      </c>
      <c r="DV24" s="56">
        <f t="shared" si="59"/>
        <v>-95870.290000000037</v>
      </c>
      <c r="DW24" s="53">
        <f t="shared" si="60"/>
        <v>95870.290000000037</v>
      </c>
      <c r="DX24" s="45">
        <v>0</v>
      </c>
      <c r="DY24" s="45">
        <v>278513.34999999998</v>
      </c>
      <c r="DZ24" s="45">
        <f t="shared" si="61"/>
        <v>-278513.34999999998</v>
      </c>
      <c r="EA24" s="45">
        <v>0</v>
      </c>
      <c r="EB24" s="45">
        <v>226808.83000000002</v>
      </c>
      <c r="EC24" s="45">
        <f t="shared" si="62"/>
        <v>-226808.83000000002</v>
      </c>
      <c r="ED24" s="45">
        <f t="shared" si="0"/>
        <v>0</v>
      </c>
      <c r="EE24" s="45">
        <f t="shared" si="0"/>
        <v>505322.18</v>
      </c>
      <c r="EF24" s="53">
        <f t="shared" si="1"/>
        <v>-505322.18</v>
      </c>
      <c r="EG24" s="51">
        <f t="shared" si="63"/>
        <v>97354403.35500063</v>
      </c>
      <c r="EH24" s="51">
        <f t="shared" si="64"/>
        <v>80570550.237250581</v>
      </c>
    </row>
    <row r="25" spans="1:140" x14ac:dyDescent="0.2">
      <c r="A25" s="52" t="s">
        <v>60</v>
      </c>
      <c r="B25" s="44">
        <v>141675672.15000001</v>
      </c>
      <c r="C25" s="45">
        <v>411977273.33964503</v>
      </c>
      <c r="D25" s="53">
        <f t="shared" si="2"/>
        <v>-270301601.18964505</v>
      </c>
      <c r="E25" s="53"/>
      <c r="F25" s="53">
        <v>15744462.859999999</v>
      </c>
      <c r="G25" s="53">
        <f t="shared" si="3"/>
        <v>-15744462.859999999</v>
      </c>
      <c r="H25" s="53">
        <v>0</v>
      </c>
      <c r="I25" s="53">
        <v>3020321.42</v>
      </c>
      <c r="J25" s="53">
        <f t="shared" si="4"/>
        <v>-3020321.42</v>
      </c>
      <c r="K25" s="53">
        <f t="shared" si="5"/>
        <v>141675672.15000001</v>
      </c>
      <c r="L25" s="53">
        <f t="shared" si="5"/>
        <v>430742057.61964506</v>
      </c>
      <c r="M25" s="45">
        <f t="shared" si="6"/>
        <v>-289066385.46964502</v>
      </c>
      <c r="N25" s="45">
        <f t="shared" si="7"/>
        <v>141675672.15000001</v>
      </c>
      <c r="O25" s="45">
        <f t="shared" si="7"/>
        <v>430742057.61964506</v>
      </c>
      <c r="P25" s="53">
        <f t="shared" si="8"/>
        <v>-289066385.46964502</v>
      </c>
      <c r="Q25" s="53">
        <v>117740712.09</v>
      </c>
      <c r="R25" s="53">
        <v>398773912.54211861</v>
      </c>
      <c r="S25" s="53">
        <f t="shared" si="9"/>
        <v>-281033200.45211864</v>
      </c>
      <c r="T25" s="53">
        <f t="shared" si="10"/>
        <v>23934960.060000002</v>
      </c>
      <c r="U25" s="53">
        <f t="shared" si="10"/>
        <v>31968145.07752645</v>
      </c>
      <c r="V25" s="53">
        <f t="shared" si="11"/>
        <v>-8033185.0175264478</v>
      </c>
      <c r="W25" s="45">
        <v>130915091.10000001</v>
      </c>
      <c r="X25" s="45">
        <v>412736210.83117265</v>
      </c>
      <c r="Y25" s="53">
        <f t="shared" si="12"/>
        <v>-281821119.73117262</v>
      </c>
      <c r="Z25" s="53">
        <v>112033927.87799998</v>
      </c>
      <c r="AA25" s="53">
        <v>395644576.90491712</v>
      </c>
      <c r="AB25" s="53">
        <f t="shared" si="13"/>
        <v>-283610649.02691716</v>
      </c>
      <c r="AC25" s="53">
        <f t="shared" si="14"/>
        <v>18881163.222000033</v>
      </c>
      <c r="AD25" s="53">
        <f t="shared" si="14"/>
        <v>17091633.926255524</v>
      </c>
      <c r="AE25" s="53">
        <f t="shared" si="15"/>
        <v>1789529.2957445085</v>
      </c>
      <c r="AF25" s="53">
        <v>4720290.8055000082</v>
      </c>
      <c r="AG25" s="53">
        <v>4272908.481563881</v>
      </c>
      <c r="AH25" s="53">
        <v>447382.32393612713</v>
      </c>
      <c r="AI25" s="54"/>
      <c r="AJ25" s="47">
        <v>9540</v>
      </c>
      <c r="AK25" s="54">
        <f t="shared" si="16"/>
        <v>-9540</v>
      </c>
      <c r="AL25" s="55"/>
      <c r="AM25" s="55">
        <f t="shared" si="17"/>
        <v>9540</v>
      </c>
      <c r="AN25" s="55">
        <f t="shared" si="18"/>
        <v>-9540</v>
      </c>
      <c r="AO25" s="55">
        <v>0</v>
      </c>
      <c r="AP25" s="55">
        <v>32580</v>
      </c>
      <c r="AQ25" s="55">
        <f t="shared" si="19"/>
        <v>-32580</v>
      </c>
      <c r="AR25" s="55">
        <f t="shared" si="20"/>
        <v>0</v>
      </c>
      <c r="AS25" s="55">
        <f t="shared" si="20"/>
        <v>-23040</v>
      </c>
      <c r="AT25" s="55">
        <f t="shared" si="21"/>
        <v>23040</v>
      </c>
      <c r="AU25" s="55"/>
      <c r="AV25" s="55"/>
      <c r="AW25" s="55">
        <f t="shared" si="22"/>
        <v>0</v>
      </c>
      <c r="AX25" s="55">
        <v>0</v>
      </c>
      <c r="AY25" s="55">
        <v>32580</v>
      </c>
      <c r="AZ25" s="55">
        <f t="shared" si="23"/>
        <v>-32580</v>
      </c>
      <c r="BA25" s="55">
        <f t="shared" si="24"/>
        <v>0</v>
      </c>
      <c r="BB25" s="55">
        <f t="shared" si="25"/>
        <v>-32580</v>
      </c>
      <c r="BC25" s="55">
        <f t="shared" si="26"/>
        <v>32580</v>
      </c>
      <c r="BD25" s="53"/>
      <c r="BE25" s="45">
        <v>790083.8</v>
      </c>
      <c r="BF25" s="53">
        <f t="shared" si="27"/>
        <v>-790083.8</v>
      </c>
      <c r="BG25" s="53"/>
      <c r="BH25" s="53">
        <f t="shared" si="28"/>
        <v>790083.8</v>
      </c>
      <c r="BI25" s="53">
        <f t="shared" si="29"/>
        <v>-790083.8</v>
      </c>
      <c r="BJ25" s="53">
        <v>0</v>
      </c>
      <c r="BK25" s="53">
        <v>699886</v>
      </c>
      <c r="BL25" s="53">
        <f t="shared" si="30"/>
        <v>-699886</v>
      </c>
      <c r="BM25" s="53">
        <f t="shared" si="31"/>
        <v>0</v>
      </c>
      <c r="BN25" s="53">
        <f t="shared" si="31"/>
        <v>90197.800000000047</v>
      </c>
      <c r="BO25" s="53">
        <f t="shared" si="32"/>
        <v>-90197.800000000047</v>
      </c>
      <c r="BP25" s="53"/>
      <c r="BQ25" s="53">
        <v>693774.34</v>
      </c>
      <c r="BR25" s="53">
        <f t="shared" si="33"/>
        <v>-693774.34</v>
      </c>
      <c r="BS25" s="53">
        <v>0</v>
      </c>
      <c r="BT25" s="53">
        <v>907045.01999999944</v>
      </c>
      <c r="BU25" s="53">
        <f t="shared" si="34"/>
        <v>-907045.01999999944</v>
      </c>
      <c r="BV25" s="53">
        <f t="shared" si="35"/>
        <v>0</v>
      </c>
      <c r="BW25" s="53">
        <f t="shared" si="35"/>
        <v>-213270.67999999947</v>
      </c>
      <c r="BX25" s="53">
        <f t="shared" si="36"/>
        <v>213270.67999999947</v>
      </c>
      <c r="BY25" s="45">
        <v>0</v>
      </c>
      <c r="BZ25" s="45">
        <v>0</v>
      </c>
      <c r="CA25" s="53">
        <f t="shared" si="37"/>
        <v>0</v>
      </c>
      <c r="CB25" s="53">
        <f t="shared" si="38"/>
        <v>0</v>
      </c>
      <c r="CC25" s="53">
        <f t="shared" si="38"/>
        <v>0</v>
      </c>
      <c r="CD25" s="53">
        <f t="shared" si="39"/>
        <v>0</v>
      </c>
      <c r="CE25" s="53">
        <v>0</v>
      </c>
      <c r="CF25" s="53">
        <v>0</v>
      </c>
      <c r="CG25" s="53">
        <f t="shared" si="40"/>
        <v>0</v>
      </c>
      <c r="CH25" s="53">
        <f t="shared" si="41"/>
        <v>0</v>
      </c>
      <c r="CI25" s="53">
        <f t="shared" si="41"/>
        <v>0</v>
      </c>
      <c r="CJ25" s="53">
        <f t="shared" si="42"/>
        <v>0</v>
      </c>
      <c r="CK25" s="53">
        <v>0</v>
      </c>
      <c r="CL25" s="53">
        <v>0</v>
      </c>
      <c r="CM25" s="53">
        <f t="shared" si="43"/>
        <v>0</v>
      </c>
      <c r="CN25" s="53">
        <v>0</v>
      </c>
      <c r="CO25" s="53">
        <v>0</v>
      </c>
      <c r="CP25" s="53">
        <f t="shared" si="44"/>
        <v>0</v>
      </c>
      <c r="CQ25" s="53">
        <f t="shared" si="45"/>
        <v>0</v>
      </c>
      <c r="CR25" s="53">
        <f t="shared" si="45"/>
        <v>0</v>
      </c>
      <c r="CS25" s="53">
        <f t="shared" si="46"/>
        <v>0</v>
      </c>
      <c r="CT25" s="45">
        <v>176770</v>
      </c>
      <c r="CU25" s="45"/>
      <c r="CV25" s="53">
        <f t="shared" si="47"/>
        <v>176770</v>
      </c>
      <c r="CW25" s="45">
        <f t="shared" si="48"/>
        <v>176770</v>
      </c>
      <c r="CX25" s="45">
        <f t="shared" si="48"/>
        <v>0</v>
      </c>
      <c r="CY25" s="45">
        <f t="shared" si="49"/>
        <v>176770</v>
      </c>
      <c r="CZ25" s="53">
        <v>95350</v>
      </c>
      <c r="DA25" s="53">
        <v>6091</v>
      </c>
      <c r="DB25" s="45">
        <f t="shared" si="50"/>
        <v>89259</v>
      </c>
      <c r="DC25" s="45">
        <f t="shared" si="51"/>
        <v>81420</v>
      </c>
      <c r="DD25" s="45">
        <f t="shared" si="51"/>
        <v>-6091</v>
      </c>
      <c r="DE25" s="45">
        <f t="shared" si="52"/>
        <v>87511</v>
      </c>
      <c r="DF25" s="45">
        <v>27643</v>
      </c>
      <c r="DG25" s="45">
        <v>1106</v>
      </c>
      <c r="DH25" s="45">
        <f t="shared" si="53"/>
        <v>26537</v>
      </c>
      <c r="DI25" s="53">
        <v>117699</v>
      </c>
      <c r="DJ25" s="53">
        <v>0</v>
      </c>
      <c r="DK25" s="45">
        <f t="shared" si="54"/>
        <v>117699</v>
      </c>
      <c r="DL25" s="45">
        <f t="shared" si="55"/>
        <v>-90056</v>
      </c>
      <c r="DM25" s="45">
        <f t="shared" si="55"/>
        <v>1106</v>
      </c>
      <c r="DN25" s="45">
        <f t="shared" si="56"/>
        <v>-91162</v>
      </c>
      <c r="DO25" s="53">
        <v>0</v>
      </c>
      <c r="DP25" s="53">
        <v>2309392.0357534243</v>
      </c>
      <c r="DQ25" s="53">
        <f t="shared" si="57"/>
        <v>-2309392.0357534243</v>
      </c>
      <c r="DR25" s="53">
        <v>1266611.9000000001</v>
      </c>
      <c r="DS25" s="53">
        <v>2532932.3306849315</v>
      </c>
      <c r="DT25" s="53">
        <f t="shared" si="58"/>
        <v>-1266320.4306849313</v>
      </c>
      <c r="DU25" s="56">
        <f t="shared" si="59"/>
        <v>-1266611.9000000001</v>
      </c>
      <c r="DV25" s="56">
        <f t="shared" si="59"/>
        <v>-223540.2949315072</v>
      </c>
      <c r="DW25" s="53">
        <f t="shared" si="60"/>
        <v>-1043071.6050684929</v>
      </c>
      <c r="DX25" s="45">
        <v>0</v>
      </c>
      <c r="DY25" s="45">
        <v>2007524.85</v>
      </c>
      <c r="DZ25" s="45">
        <f t="shared" si="61"/>
        <v>-2007524.85</v>
      </c>
      <c r="EA25" s="45">
        <v>0</v>
      </c>
      <c r="EB25" s="45">
        <v>1962700.21</v>
      </c>
      <c r="EC25" s="45">
        <f t="shared" si="62"/>
        <v>-1962700.21</v>
      </c>
      <c r="ED25" s="45">
        <f t="shared" si="0"/>
        <v>0</v>
      </c>
      <c r="EE25" s="45">
        <f t="shared" si="0"/>
        <v>3970225.06</v>
      </c>
      <c r="EF25" s="53">
        <f t="shared" si="1"/>
        <v>-3970225.06</v>
      </c>
      <c r="EG25" s="51">
        <f t="shared" si="63"/>
        <v>169232445.1155</v>
      </c>
      <c r="EH25" s="51">
        <f t="shared" si="64"/>
        <v>471345741.86380386</v>
      </c>
    </row>
    <row r="26" spans="1:140" x14ac:dyDescent="0.2">
      <c r="A26" s="52" t="s">
        <v>61</v>
      </c>
      <c r="B26" s="44">
        <v>136426988.78999999</v>
      </c>
      <c r="C26" s="45">
        <v>304272256.06295323</v>
      </c>
      <c r="D26" s="53">
        <f t="shared" si="2"/>
        <v>-167845267.27295324</v>
      </c>
      <c r="E26" s="53"/>
      <c r="F26" s="53">
        <v>9585472.7300000004</v>
      </c>
      <c r="G26" s="53">
        <f t="shared" si="3"/>
        <v>-9585472.7300000004</v>
      </c>
      <c r="H26" s="53">
        <v>0</v>
      </c>
      <c r="I26" s="53">
        <v>732933.09</v>
      </c>
      <c r="J26" s="53">
        <f t="shared" si="4"/>
        <v>-732933.09</v>
      </c>
      <c r="K26" s="53">
        <f t="shared" si="5"/>
        <v>136426988.78999999</v>
      </c>
      <c r="L26" s="53">
        <f t="shared" si="5"/>
        <v>314590661.88295323</v>
      </c>
      <c r="M26" s="45">
        <f t="shared" si="6"/>
        <v>-178163673.09295323</v>
      </c>
      <c r="N26" s="45">
        <f t="shared" si="7"/>
        <v>136426988.78999999</v>
      </c>
      <c r="O26" s="45">
        <f t="shared" si="7"/>
        <v>314590661.88295323</v>
      </c>
      <c r="P26" s="53">
        <f t="shared" si="8"/>
        <v>-178163673.09295323</v>
      </c>
      <c r="Q26" s="53">
        <v>115468281.70999999</v>
      </c>
      <c r="R26" s="53">
        <v>298477280.8100419</v>
      </c>
      <c r="S26" s="53">
        <f t="shared" si="9"/>
        <v>-183008999.10004193</v>
      </c>
      <c r="T26" s="53">
        <f t="shared" si="10"/>
        <v>20958707.079999998</v>
      </c>
      <c r="U26" s="53">
        <f t="shared" si="10"/>
        <v>16113381.072911322</v>
      </c>
      <c r="V26" s="53">
        <f t="shared" si="11"/>
        <v>4845326.0070886761</v>
      </c>
      <c r="W26" s="45">
        <v>122989379.45</v>
      </c>
      <c r="X26" s="45">
        <v>310940630.7327382</v>
      </c>
      <c r="Y26" s="53">
        <f t="shared" si="12"/>
        <v>-187951251.28273821</v>
      </c>
      <c r="Z26" s="53">
        <v>107756387.39999999</v>
      </c>
      <c r="AA26" s="53">
        <v>289682530.57569212</v>
      </c>
      <c r="AB26" s="53">
        <f t="shared" si="13"/>
        <v>-181926143.17569214</v>
      </c>
      <c r="AC26" s="53">
        <f t="shared" si="14"/>
        <v>15232992.050000012</v>
      </c>
      <c r="AD26" s="53">
        <f t="shared" si="14"/>
        <v>21258100.15704608</v>
      </c>
      <c r="AE26" s="53">
        <f t="shared" si="15"/>
        <v>-6025108.1070460677</v>
      </c>
      <c r="AF26" s="53">
        <v>3808248.012500003</v>
      </c>
      <c r="AG26" s="53">
        <v>5314525.0392615199</v>
      </c>
      <c r="AH26" s="53">
        <v>-1506277.0267615169</v>
      </c>
      <c r="AI26" s="54"/>
      <c r="AJ26" s="47">
        <v>121860</v>
      </c>
      <c r="AK26" s="54">
        <f t="shared" si="16"/>
        <v>-121860</v>
      </c>
      <c r="AL26" s="55"/>
      <c r="AM26" s="55">
        <f t="shared" si="17"/>
        <v>121860</v>
      </c>
      <c r="AN26" s="55">
        <f t="shared" si="18"/>
        <v>-121860</v>
      </c>
      <c r="AO26" s="55">
        <v>0</v>
      </c>
      <c r="AP26" s="55">
        <v>137520</v>
      </c>
      <c r="AQ26" s="55">
        <f t="shared" si="19"/>
        <v>-137520</v>
      </c>
      <c r="AR26" s="55">
        <f t="shared" si="20"/>
        <v>0</v>
      </c>
      <c r="AS26" s="55">
        <f t="shared" si="20"/>
        <v>-15660</v>
      </c>
      <c r="AT26" s="55">
        <f t="shared" si="21"/>
        <v>15660</v>
      </c>
      <c r="AU26" s="55"/>
      <c r="AV26" s="55">
        <v>78840</v>
      </c>
      <c r="AW26" s="55">
        <f t="shared" si="22"/>
        <v>-78840</v>
      </c>
      <c r="AX26" s="55">
        <v>0</v>
      </c>
      <c r="AY26" s="55">
        <v>137520</v>
      </c>
      <c r="AZ26" s="55">
        <f t="shared" si="23"/>
        <v>-137520</v>
      </c>
      <c r="BA26" s="55">
        <f t="shared" si="24"/>
        <v>0</v>
      </c>
      <c r="BB26" s="55">
        <f t="shared" si="25"/>
        <v>-58680</v>
      </c>
      <c r="BC26" s="55">
        <f t="shared" si="26"/>
        <v>58680</v>
      </c>
      <c r="BD26" s="53"/>
      <c r="BE26" s="45">
        <v>1494411.5</v>
      </c>
      <c r="BF26" s="53">
        <f t="shared" si="27"/>
        <v>-1494411.5</v>
      </c>
      <c r="BG26" s="53"/>
      <c r="BH26" s="53">
        <f t="shared" si="28"/>
        <v>1494411.5</v>
      </c>
      <c r="BI26" s="53">
        <f t="shared" si="29"/>
        <v>-1494411.5</v>
      </c>
      <c r="BJ26" s="53">
        <v>0</v>
      </c>
      <c r="BK26" s="53">
        <v>1341223.3600000001</v>
      </c>
      <c r="BL26" s="53">
        <f t="shared" si="30"/>
        <v>-1341223.3600000001</v>
      </c>
      <c r="BM26" s="53">
        <f t="shared" si="31"/>
        <v>0</v>
      </c>
      <c r="BN26" s="53">
        <f t="shared" si="31"/>
        <v>153188.1399999999</v>
      </c>
      <c r="BO26" s="53">
        <f t="shared" si="32"/>
        <v>-153188.1399999999</v>
      </c>
      <c r="BP26" s="53"/>
      <c r="BQ26" s="53">
        <v>1447604.86</v>
      </c>
      <c r="BR26" s="53">
        <f t="shared" si="33"/>
        <v>-1447604.86</v>
      </c>
      <c r="BS26" s="53">
        <v>0</v>
      </c>
      <c r="BT26" s="53">
        <v>1199383.04</v>
      </c>
      <c r="BU26" s="53">
        <f t="shared" si="34"/>
        <v>-1199383.04</v>
      </c>
      <c r="BV26" s="53">
        <f t="shared" si="35"/>
        <v>0</v>
      </c>
      <c r="BW26" s="53">
        <f t="shared" si="35"/>
        <v>248221.82000000007</v>
      </c>
      <c r="BX26" s="53">
        <f t="shared" si="36"/>
        <v>-248221.82000000007</v>
      </c>
      <c r="BY26" s="45">
        <v>0</v>
      </c>
      <c r="BZ26" s="45">
        <v>0</v>
      </c>
      <c r="CA26" s="53">
        <f t="shared" si="37"/>
        <v>0</v>
      </c>
      <c r="CB26" s="53">
        <f t="shared" si="38"/>
        <v>0</v>
      </c>
      <c r="CC26" s="53">
        <f t="shared" si="38"/>
        <v>0</v>
      </c>
      <c r="CD26" s="53">
        <f t="shared" si="39"/>
        <v>0</v>
      </c>
      <c r="CE26" s="53">
        <v>0</v>
      </c>
      <c r="CF26" s="53">
        <v>0</v>
      </c>
      <c r="CG26" s="53">
        <f t="shared" si="40"/>
        <v>0</v>
      </c>
      <c r="CH26" s="53">
        <f t="shared" si="41"/>
        <v>0</v>
      </c>
      <c r="CI26" s="53">
        <f t="shared" si="41"/>
        <v>0</v>
      </c>
      <c r="CJ26" s="53">
        <f t="shared" si="42"/>
        <v>0</v>
      </c>
      <c r="CK26" s="53">
        <v>0</v>
      </c>
      <c r="CL26" s="53">
        <v>0</v>
      </c>
      <c r="CM26" s="53">
        <f t="shared" si="43"/>
        <v>0</v>
      </c>
      <c r="CN26" s="53">
        <v>0</v>
      </c>
      <c r="CO26" s="53">
        <v>0</v>
      </c>
      <c r="CP26" s="53">
        <f t="shared" si="44"/>
        <v>0</v>
      </c>
      <c r="CQ26" s="53">
        <f t="shared" si="45"/>
        <v>0</v>
      </c>
      <c r="CR26" s="53">
        <f t="shared" si="45"/>
        <v>0</v>
      </c>
      <c r="CS26" s="53">
        <f t="shared" si="46"/>
        <v>0</v>
      </c>
      <c r="CT26" s="45">
        <v>38734</v>
      </c>
      <c r="CU26" s="45">
        <v>57707</v>
      </c>
      <c r="CV26" s="53">
        <f t="shared" si="47"/>
        <v>-18973</v>
      </c>
      <c r="CW26" s="45">
        <f t="shared" si="48"/>
        <v>38734</v>
      </c>
      <c r="CX26" s="45">
        <f t="shared" si="48"/>
        <v>57707</v>
      </c>
      <c r="CY26" s="45">
        <f t="shared" si="49"/>
        <v>-18973</v>
      </c>
      <c r="CZ26" s="53">
        <v>23931</v>
      </c>
      <c r="DA26" s="53">
        <v>280</v>
      </c>
      <c r="DB26" s="45">
        <f t="shared" si="50"/>
        <v>23651</v>
      </c>
      <c r="DC26" s="45">
        <f t="shared" si="51"/>
        <v>14803</v>
      </c>
      <c r="DD26" s="45">
        <f t="shared" si="51"/>
        <v>57427</v>
      </c>
      <c r="DE26" s="45">
        <f t="shared" si="52"/>
        <v>-42624</v>
      </c>
      <c r="DF26" s="45">
        <v>41818</v>
      </c>
      <c r="DG26" s="45">
        <v>124545</v>
      </c>
      <c r="DH26" s="45">
        <f t="shared" si="53"/>
        <v>-82727</v>
      </c>
      <c r="DI26" s="53">
        <v>75417</v>
      </c>
      <c r="DJ26" s="53">
        <v>26871</v>
      </c>
      <c r="DK26" s="45">
        <f t="shared" si="54"/>
        <v>48546</v>
      </c>
      <c r="DL26" s="45">
        <f t="shared" si="55"/>
        <v>-33599</v>
      </c>
      <c r="DM26" s="45">
        <f t="shared" si="55"/>
        <v>97674</v>
      </c>
      <c r="DN26" s="45">
        <f t="shared" si="56"/>
        <v>-131273</v>
      </c>
      <c r="DO26" s="53">
        <v>4900935.72</v>
      </c>
      <c r="DP26" s="53">
        <v>463343.5</v>
      </c>
      <c r="DQ26" s="53">
        <f t="shared" si="57"/>
        <v>4437592.22</v>
      </c>
      <c r="DR26" s="53">
        <v>5679706.79</v>
      </c>
      <c r="DS26" s="53">
        <v>652389.4</v>
      </c>
      <c r="DT26" s="53">
        <f t="shared" si="58"/>
        <v>5027317.3899999997</v>
      </c>
      <c r="DU26" s="56">
        <f t="shared" si="59"/>
        <v>-778771.0700000003</v>
      </c>
      <c r="DV26" s="56">
        <f t="shared" si="59"/>
        <v>-189045.90000000002</v>
      </c>
      <c r="DW26" s="53">
        <f t="shared" si="60"/>
        <v>-589725.17000000027</v>
      </c>
      <c r="DX26" s="45">
        <v>0</v>
      </c>
      <c r="DY26" s="45">
        <v>1767861.07</v>
      </c>
      <c r="DZ26" s="45">
        <f t="shared" si="61"/>
        <v>-1767861.07</v>
      </c>
      <c r="EA26" s="45">
        <v>0</v>
      </c>
      <c r="EB26" s="45">
        <v>1730959.32</v>
      </c>
      <c r="EC26" s="45">
        <f t="shared" si="62"/>
        <v>-1730959.32</v>
      </c>
      <c r="ED26" s="45">
        <f t="shared" si="0"/>
        <v>0</v>
      </c>
      <c r="EE26" s="45">
        <f t="shared" si="0"/>
        <v>3498820.39</v>
      </c>
      <c r="EF26" s="53">
        <f t="shared" si="1"/>
        <v>-3498820.39</v>
      </c>
      <c r="EG26" s="51">
        <f t="shared" si="63"/>
        <v>160435110.8125</v>
      </c>
      <c r="EH26" s="51">
        <f t="shared" si="64"/>
        <v>341484491.94512606</v>
      </c>
    </row>
    <row r="27" spans="1:140" x14ac:dyDescent="0.2">
      <c r="A27" s="52" t="s">
        <v>62</v>
      </c>
      <c r="B27" s="44">
        <v>70613393.553164169</v>
      </c>
      <c r="C27" s="45">
        <v>102978436.30433002</v>
      </c>
      <c r="D27" s="53">
        <f t="shared" si="2"/>
        <v>-32365042.751165852</v>
      </c>
      <c r="E27" s="53"/>
      <c r="F27" s="53">
        <v>2992325.5</v>
      </c>
      <c r="G27" s="53">
        <f t="shared" si="3"/>
        <v>-2992325.5</v>
      </c>
      <c r="H27" s="53">
        <v>0</v>
      </c>
      <c r="I27" s="53">
        <v>43100.23</v>
      </c>
      <c r="J27" s="53">
        <f t="shared" si="4"/>
        <v>-43100.23</v>
      </c>
      <c r="K27" s="53">
        <f t="shared" si="5"/>
        <v>70613393.553164169</v>
      </c>
      <c r="L27" s="53">
        <f t="shared" si="5"/>
        <v>106013862.03433003</v>
      </c>
      <c r="M27" s="45">
        <f t="shared" si="6"/>
        <v>-35400468.481165856</v>
      </c>
      <c r="N27" s="45">
        <f t="shared" si="7"/>
        <v>70613393.553164169</v>
      </c>
      <c r="O27" s="45">
        <f t="shared" si="7"/>
        <v>106013862.03433003</v>
      </c>
      <c r="P27" s="53">
        <f t="shared" si="8"/>
        <v>-35400468.481165856</v>
      </c>
      <c r="Q27" s="53">
        <v>67297595.076345205</v>
      </c>
      <c r="R27" s="53">
        <v>98465582.789379999</v>
      </c>
      <c r="S27" s="53">
        <f t="shared" si="9"/>
        <v>-31167987.713034794</v>
      </c>
      <c r="T27" s="53">
        <f t="shared" si="10"/>
        <v>3315798.4768189639</v>
      </c>
      <c r="U27" s="53">
        <f t="shared" si="10"/>
        <v>7548279.2449500263</v>
      </c>
      <c r="V27" s="53">
        <f t="shared" si="11"/>
        <v>-4232480.7681310624</v>
      </c>
      <c r="W27" s="45">
        <v>74972169.473992705</v>
      </c>
      <c r="X27" s="45">
        <v>101504688.56838003</v>
      </c>
      <c r="Y27" s="53">
        <f t="shared" si="12"/>
        <v>-26532519.094387323</v>
      </c>
      <c r="Z27" s="53">
        <v>62592597.420341372</v>
      </c>
      <c r="AA27" s="53">
        <v>97575827.856820002</v>
      </c>
      <c r="AB27" s="53">
        <f t="shared" si="13"/>
        <v>-34983230.43647863</v>
      </c>
      <c r="AC27" s="53">
        <f t="shared" si="14"/>
        <v>12379572.053651333</v>
      </c>
      <c r="AD27" s="53">
        <f t="shared" si="14"/>
        <v>3928860.7115600258</v>
      </c>
      <c r="AE27" s="53">
        <f t="shared" si="15"/>
        <v>8450711.342091307</v>
      </c>
      <c r="AF27" s="53">
        <v>3094893.0134128332</v>
      </c>
      <c r="AG27" s="53">
        <v>982215.17789000645</v>
      </c>
      <c r="AH27" s="53">
        <v>2112677.8355228268</v>
      </c>
      <c r="AI27" s="54"/>
      <c r="AJ27" s="47">
        <v>32940</v>
      </c>
      <c r="AK27" s="54">
        <f t="shared" si="16"/>
        <v>-32940</v>
      </c>
      <c r="AL27" s="55"/>
      <c r="AM27" s="55">
        <f t="shared" si="17"/>
        <v>32940</v>
      </c>
      <c r="AN27" s="55">
        <f t="shared" si="18"/>
        <v>-32940</v>
      </c>
      <c r="AO27" s="55">
        <v>0</v>
      </c>
      <c r="AP27" s="55">
        <v>30240</v>
      </c>
      <c r="AQ27" s="55">
        <f t="shared" si="19"/>
        <v>-30240</v>
      </c>
      <c r="AR27" s="55">
        <f t="shared" si="20"/>
        <v>0</v>
      </c>
      <c r="AS27" s="55">
        <f t="shared" si="20"/>
        <v>2700</v>
      </c>
      <c r="AT27" s="55">
        <f t="shared" si="21"/>
        <v>-2700</v>
      </c>
      <c r="AU27" s="55"/>
      <c r="AV27" s="55">
        <v>29340</v>
      </c>
      <c r="AW27" s="55">
        <f t="shared" si="22"/>
        <v>-29340</v>
      </c>
      <c r="AX27" s="55">
        <v>0</v>
      </c>
      <c r="AY27" s="55">
        <v>30240</v>
      </c>
      <c r="AZ27" s="55">
        <f t="shared" si="23"/>
        <v>-30240</v>
      </c>
      <c r="BA27" s="55">
        <f t="shared" si="24"/>
        <v>0</v>
      </c>
      <c r="BB27" s="55">
        <f t="shared" si="25"/>
        <v>-900</v>
      </c>
      <c r="BC27" s="55">
        <f t="shared" si="26"/>
        <v>900</v>
      </c>
      <c r="BD27" s="53"/>
      <c r="BE27" s="45">
        <v>203934.99</v>
      </c>
      <c r="BF27" s="53">
        <f t="shared" si="27"/>
        <v>-203934.99</v>
      </c>
      <c r="BG27" s="53"/>
      <c r="BH27" s="53">
        <f t="shared" si="28"/>
        <v>203934.99</v>
      </c>
      <c r="BI27" s="53">
        <f t="shared" si="29"/>
        <v>-203934.99</v>
      </c>
      <c r="BJ27" s="53">
        <v>0</v>
      </c>
      <c r="BK27" s="53">
        <v>159103.5</v>
      </c>
      <c r="BL27" s="53">
        <f t="shared" si="30"/>
        <v>-159103.5</v>
      </c>
      <c r="BM27" s="53">
        <f t="shared" si="31"/>
        <v>0</v>
      </c>
      <c r="BN27" s="53">
        <f t="shared" si="31"/>
        <v>44831.489999999991</v>
      </c>
      <c r="BO27" s="53">
        <f t="shared" si="32"/>
        <v>-44831.489999999991</v>
      </c>
      <c r="BP27" s="53"/>
      <c r="BQ27" s="53">
        <v>94168.43</v>
      </c>
      <c r="BR27" s="53">
        <f t="shared" si="33"/>
        <v>-94168.43</v>
      </c>
      <c r="BS27" s="53">
        <v>0</v>
      </c>
      <c r="BT27" s="53">
        <v>264574.2</v>
      </c>
      <c r="BU27" s="53">
        <f t="shared" si="34"/>
        <v>-264574.2</v>
      </c>
      <c r="BV27" s="53">
        <f t="shared" si="35"/>
        <v>0</v>
      </c>
      <c r="BW27" s="53">
        <f t="shared" si="35"/>
        <v>-170405.77000000002</v>
      </c>
      <c r="BX27" s="53">
        <f t="shared" si="36"/>
        <v>170405.77000000002</v>
      </c>
      <c r="BY27" s="45">
        <v>0</v>
      </c>
      <c r="BZ27" s="45">
        <v>6228.07</v>
      </c>
      <c r="CA27" s="53">
        <f t="shared" si="37"/>
        <v>-6228.07</v>
      </c>
      <c r="CB27" s="53">
        <f t="shared" si="38"/>
        <v>0</v>
      </c>
      <c r="CC27" s="53">
        <f t="shared" si="38"/>
        <v>6228.07</v>
      </c>
      <c r="CD27" s="53">
        <f t="shared" si="39"/>
        <v>-6228.07</v>
      </c>
      <c r="CE27" s="53">
        <v>0</v>
      </c>
      <c r="CF27" s="53">
        <v>467000.51999999996</v>
      </c>
      <c r="CG27" s="53">
        <f t="shared" si="40"/>
        <v>-467000.51999999996</v>
      </c>
      <c r="CH27" s="53">
        <f t="shared" si="41"/>
        <v>0</v>
      </c>
      <c r="CI27" s="53">
        <f t="shared" si="41"/>
        <v>-460772.44999999995</v>
      </c>
      <c r="CJ27" s="53">
        <f t="shared" si="42"/>
        <v>460772.44999999995</v>
      </c>
      <c r="CK27" s="53">
        <v>0</v>
      </c>
      <c r="CL27" s="53">
        <v>103342</v>
      </c>
      <c r="CM27" s="53">
        <f t="shared" si="43"/>
        <v>-103342</v>
      </c>
      <c r="CN27" s="53">
        <v>0</v>
      </c>
      <c r="CO27" s="53">
        <v>473979.65</v>
      </c>
      <c r="CP27" s="53">
        <f t="shared" si="44"/>
        <v>-473979.65</v>
      </c>
      <c r="CQ27" s="53">
        <f t="shared" si="45"/>
        <v>0</v>
      </c>
      <c r="CR27" s="53">
        <f t="shared" si="45"/>
        <v>-370637.65</v>
      </c>
      <c r="CS27" s="53">
        <f t="shared" si="46"/>
        <v>370637.65</v>
      </c>
      <c r="CT27" s="45">
        <v>47821</v>
      </c>
      <c r="CU27" s="45">
        <v>22504</v>
      </c>
      <c r="CV27" s="53">
        <f t="shared" si="47"/>
        <v>25317</v>
      </c>
      <c r="CW27" s="45">
        <f t="shared" si="48"/>
        <v>47821</v>
      </c>
      <c r="CX27" s="45">
        <f t="shared" si="48"/>
        <v>22504</v>
      </c>
      <c r="CY27" s="45">
        <f t="shared" si="49"/>
        <v>25317</v>
      </c>
      <c r="CZ27" s="53">
        <v>305708</v>
      </c>
      <c r="DA27" s="53">
        <v>0</v>
      </c>
      <c r="DB27" s="45">
        <f t="shared" si="50"/>
        <v>305708</v>
      </c>
      <c r="DC27" s="45">
        <f t="shared" si="51"/>
        <v>-257887</v>
      </c>
      <c r="DD27" s="45">
        <f t="shared" si="51"/>
        <v>22504</v>
      </c>
      <c r="DE27" s="45">
        <f t="shared" si="52"/>
        <v>-280391</v>
      </c>
      <c r="DF27" s="45">
        <v>41341</v>
      </c>
      <c r="DG27" s="45">
        <v>4252</v>
      </c>
      <c r="DH27" s="45">
        <f t="shared" si="53"/>
        <v>37089</v>
      </c>
      <c r="DI27" s="53">
        <v>543756</v>
      </c>
      <c r="DJ27" s="53">
        <v>0</v>
      </c>
      <c r="DK27" s="45">
        <f t="shared" si="54"/>
        <v>543756</v>
      </c>
      <c r="DL27" s="45">
        <f t="shared" si="55"/>
        <v>-502415</v>
      </c>
      <c r="DM27" s="45">
        <f t="shared" si="55"/>
        <v>4252</v>
      </c>
      <c r="DN27" s="45">
        <f t="shared" si="56"/>
        <v>-506667</v>
      </c>
      <c r="DO27" s="53">
        <v>1131128</v>
      </c>
      <c r="DP27" s="53">
        <v>426827.99</v>
      </c>
      <c r="DQ27" s="53">
        <f t="shared" si="57"/>
        <v>704300.01</v>
      </c>
      <c r="DR27" s="53">
        <v>1307710</v>
      </c>
      <c r="DS27" s="53">
        <v>455721.48</v>
      </c>
      <c r="DT27" s="53">
        <f t="shared" si="58"/>
        <v>851988.52</v>
      </c>
      <c r="DU27" s="56">
        <f t="shared" si="59"/>
        <v>-176582</v>
      </c>
      <c r="DV27" s="56">
        <f t="shared" si="59"/>
        <v>-28893.489999999991</v>
      </c>
      <c r="DW27" s="53">
        <f t="shared" si="60"/>
        <v>-147688.51</v>
      </c>
      <c r="DX27" s="45">
        <v>0</v>
      </c>
      <c r="DY27" s="45">
        <v>342708.45</v>
      </c>
      <c r="DZ27" s="45">
        <f t="shared" si="61"/>
        <v>-342708.45</v>
      </c>
      <c r="EA27" s="45">
        <v>0</v>
      </c>
      <c r="EB27" s="45">
        <v>311500.93</v>
      </c>
      <c r="EC27" s="45">
        <f t="shared" si="62"/>
        <v>-311500.93</v>
      </c>
      <c r="ED27" s="45">
        <f t="shared" si="0"/>
        <v>0</v>
      </c>
      <c r="EE27" s="45">
        <f t="shared" si="0"/>
        <v>654209.38</v>
      </c>
      <c r="EF27" s="53">
        <f t="shared" si="1"/>
        <v>-654209.38</v>
      </c>
      <c r="EG27" s="51">
        <f t="shared" si="63"/>
        <v>76135022.043395966</v>
      </c>
      <c r="EH27" s="51">
        <f t="shared" si="64"/>
        <v>114506851.02717003</v>
      </c>
    </row>
    <row r="28" spans="1:140" x14ac:dyDescent="0.2">
      <c r="A28" s="52" t="s">
        <v>63</v>
      </c>
      <c r="B28" s="44">
        <v>26493433.649999999</v>
      </c>
      <c r="C28" s="45">
        <v>299702272.94103009</v>
      </c>
      <c r="D28" s="53">
        <f t="shared" si="2"/>
        <v>-273208839.29103011</v>
      </c>
      <c r="E28" s="53"/>
      <c r="F28" s="53">
        <v>9222472.3199999984</v>
      </c>
      <c r="G28" s="53">
        <f t="shared" si="3"/>
        <v>-9222472.3199999984</v>
      </c>
      <c r="H28" s="53">
        <v>0</v>
      </c>
      <c r="I28" s="53">
        <v>153213.38</v>
      </c>
      <c r="J28" s="53">
        <f t="shared" si="4"/>
        <v>-153213.38</v>
      </c>
      <c r="K28" s="53">
        <f t="shared" si="5"/>
        <v>26493433.649999999</v>
      </c>
      <c r="L28" s="53">
        <f t="shared" si="5"/>
        <v>309077958.64103007</v>
      </c>
      <c r="M28" s="45">
        <f t="shared" si="6"/>
        <v>-282584524.9910301</v>
      </c>
      <c r="N28" s="45">
        <f t="shared" si="7"/>
        <v>26493433.649999999</v>
      </c>
      <c r="O28" s="45">
        <f t="shared" si="7"/>
        <v>309077958.64103007</v>
      </c>
      <c r="P28" s="53">
        <f t="shared" si="8"/>
        <v>-282584524.9910301</v>
      </c>
      <c r="Q28" s="53">
        <v>25977313.739999983</v>
      </c>
      <c r="R28" s="53">
        <v>281867463.71480864</v>
      </c>
      <c r="S28" s="53">
        <f t="shared" si="9"/>
        <v>-255890149.97480866</v>
      </c>
      <c r="T28" s="53">
        <f t="shared" si="10"/>
        <v>516119.91000001505</v>
      </c>
      <c r="U28" s="53">
        <f t="shared" si="10"/>
        <v>27210494.92622143</v>
      </c>
      <c r="V28" s="53">
        <f t="shared" si="11"/>
        <v>-26694375.016221415</v>
      </c>
      <c r="W28" s="45">
        <v>26379020.81000004</v>
      </c>
      <c r="X28" s="45">
        <v>300419673.66202706</v>
      </c>
      <c r="Y28" s="53">
        <f t="shared" si="12"/>
        <v>-274040652.852027</v>
      </c>
      <c r="Z28" s="53">
        <v>28375369.141299997</v>
      </c>
      <c r="AA28" s="53">
        <v>271840225.35810381</v>
      </c>
      <c r="AB28" s="53">
        <f t="shared" si="13"/>
        <v>-243464856.21680382</v>
      </c>
      <c r="AC28" s="53">
        <f t="shared" si="14"/>
        <v>-1996348.3312999569</v>
      </c>
      <c r="AD28" s="53">
        <f t="shared" si="14"/>
        <v>28579448.303923249</v>
      </c>
      <c r="AE28" s="53">
        <f t="shared" si="15"/>
        <v>-30575796.635223206</v>
      </c>
      <c r="AF28" s="53">
        <v>-499087.08282498922</v>
      </c>
      <c r="AG28" s="53">
        <v>7144862.0759808123</v>
      </c>
      <c r="AH28" s="53">
        <v>-7643949.1588058015</v>
      </c>
      <c r="AI28" s="54"/>
      <c r="AJ28" s="47">
        <v>36000</v>
      </c>
      <c r="AK28" s="54">
        <f t="shared" si="16"/>
        <v>-36000</v>
      </c>
      <c r="AL28" s="55"/>
      <c r="AM28" s="55">
        <f t="shared" si="17"/>
        <v>36000</v>
      </c>
      <c r="AN28" s="55">
        <f t="shared" si="18"/>
        <v>-36000</v>
      </c>
      <c r="AO28" s="55">
        <v>0</v>
      </c>
      <c r="AP28" s="55">
        <v>60840</v>
      </c>
      <c r="AQ28" s="55">
        <f t="shared" si="19"/>
        <v>-60840</v>
      </c>
      <c r="AR28" s="55">
        <f t="shared" si="20"/>
        <v>0</v>
      </c>
      <c r="AS28" s="55">
        <f t="shared" si="20"/>
        <v>-24840</v>
      </c>
      <c r="AT28" s="55">
        <f t="shared" si="21"/>
        <v>24840</v>
      </c>
      <c r="AU28" s="55"/>
      <c r="AV28" s="55">
        <v>40680</v>
      </c>
      <c r="AW28" s="55">
        <f t="shared" si="22"/>
        <v>-40680</v>
      </c>
      <c r="AX28" s="55">
        <v>0</v>
      </c>
      <c r="AY28" s="55">
        <v>60840</v>
      </c>
      <c r="AZ28" s="55">
        <f t="shared" si="23"/>
        <v>-60840</v>
      </c>
      <c r="BA28" s="55">
        <f t="shared" si="24"/>
        <v>0</v>
      </c>
      <c r="BB28" s="55">
        <f t="shared" si="25"/>
        <v>-20160</v>
      </c>
      <c r="BC28" s="55">
        <f t="shared" si="26"/>
        <v>20160</v>
      </c>
      <c r="BD28" s="53"/>
      <c r="BE28" s="45">
        <v>437387.72</v>
      </c>
      <c r="BF28" s="53">
        <f t="shared" si="27"/>
        <v>-437387.72</v>
      </c>
      <c r="BG28" s="53"/>
      <c r="BH28" s="53">
        <f t="shared" si="28"/>
        <v>437387.72</v>
      </c>
      <c r="BI28" s="53">
        <f t="shared" si="29"/>
        <v>-437387.72</v>
      </c>
      <c r="BJ28" s="53">
        <v>0</v>
      </c>
      <c r="BK28" s="53">
        <v>348545.37</v>
      </c>
      <c r="BL28" s="53">
        <f t="shared" si="30"/>
        <v>-348545.37</v>
      </c>
      <c r="BM28" s="53">
        <f t="shared" si="31"/>
        <v>0</v>
      </c>
      <c r="BN28" s="53">
        <f t="shared" si="31"/>
        <v>88842.349999999977</v>
      </c>
      <c r="BO28" s="53">
        <f t="shared" si="32"/>
        <v>-88842.349999999977</v>
      </c>
      <c r="BP28" s="53"/>
      <c r="BQ28" s="53">
        <v>497591.88</v>
      </c>
      <c r="BR28" s="53">
        <f t="shared" si="33"/>
        <v>-497591.88</v>
      </c>
      <c r="BS28" s="53">
        <v>0</v>
      </c>
      <c r="BT28" s="53">
        <v>423965.23</v>
      </c>
      <c r="BU28" s="53">
        <f t="shared" si="34"/>
        <v>-423965.23</v>
      </c>
      <c r="BV28" s="53">
        <f t="shared" si="35"/>
        <v>0</v>
      </c>
      <c r="BW28" s="53">
        <f t="shared" si="35"/>
        <v>73626.650000000023</v>
      </c>
      <c r="BX28" s="53">
        <f t="shared" si="36"/>
        <v>-73626.650000000023</v>
      </c>
      <c r="BY28" s="45">
        <v>0</v>
      </c>
      <c r="BZ28" s="45">
        <v>0</v>
      </c>
      <c r="CA28" s="53">
        <f t="shared" si="37"/>
        <v>0</v>
      </c>
      <c r="CB28" s="53">
        <f t="shared" si="38"/>
        <v>0</v>
      </c>
      <c r="CC28" s="53">
        <f t="shared" si="38"/>
        <v>0</v>
      </c>
      <c r="CD28" s="53">
        <f t="shared" si="39"/>
        <v>0</v>
      </c>
      <c r="CE28" s="53">
        <v>0</v>
      </c>
      <c r="CF28" s="53">
        <v>0</v>
      </c>
      <c r="CG28" s="53">
        <f t="shared" si="40"/>
        <v>0</v>
      </c>
      <c r="CH28" s="53">
        <f t="shared" si="41"/>
        <v>0</v>
      </c>
      <c r="CI28" s="53">
        <f t="shared" si="41"/>
        <v>0</v>
      </c>
      <c r="CJ28" s="53">
        <f t="shared" si="42"/>
        <v>0</v>
      </c>
      <c r="CK28" s="53">
        <v>0</v>
      </c>
      <c r="CL28" s="53">
        <v>0</v>
      </c>
      <c r="CM28" s="53">
        <f t="shared" si="43"/>
        <v>0</v>
      </c>
      <c r="CN28" s="53">
        <v>0</v>
      </c>
      <c r="CO28" s="53">
        <v>0</v>
      </c>
      <c r="CP28" s="53">
        <f t="shared" si="44"/>
        <v>0</v>
      </c>
      <c r="CQ28" s="53">
        <f t="shared" si="45"/>
        <v>0</v>
      </c>
      <c r="CR28" s="53">
        <f t="shared" si="45"/>
        <v>0</v>
      </c>
      <c r="CS28" s="53">
        <f t="shared" si="46"/>
        <v>0</v>
      </c>
      <c r="CT28" s="45"/>
      <c r="CU28" s="45">
        <v>1810</v>
      </c>
      <c r="CV28" s="53">
        <f t="shared" si="47"/>
        <v>-1810</v>
      </c>
      <c r="CW28" s="45">
        <f t="shared" si="48"/>
        <v>0</v>
      </c>
      <c r="CX28" s="45">
        <f t="shared" si="48"/>
        <v>1810</v>
      </c>
      <c r="CY28" s="45">
        <f t="shared" si="49"/>
        <v>-1810</v>
      </c>
      <c r="CZ28" s="53">
        <v>68654</v>
      </c>
      <c r="DA28" s="53">
        <v>59724</v>
      </c>
      <c r="DB28" s="45">
        <f t="shared" si="50"/>
        <v>8930</v>
      </c>
      <c r="DC28" s="45">
        <f t="shared" si="51"/>
        <v>-68654</v>
      </c>
      <c r="DD28" s="45">
        <f t="shared" si="51"/>
        <v>-57914</v>
      </c>
      <c r="DE28" s="45">
        <f t="shared" si="52"/>
        <v>-10740</v>
      </c>
      <c r="DF28" s="45">
        <v>140</v>
      </c>
      <c r="DG28" s="45">
        <v>702</v>
      </c>
      <c r="DH28" s="45">
        <f t="shared" si="53"/>
        <v>-562</v>
      </c>
      <c r="DI28" s="53">
        <v>170299</v>
      </c>
      <c r="DJ28" s="53">
        <v>0</v>
      </c>
      <c r="DK28" s="45">
        <f t="shared" si="54"/>
        <v>170299</v>
      </c>
      <c r="DL28" s="45">
        <f t="shared" si="55"/>
        <v>-170159</v>
      </c>
      <c r="DM28" s="45">
        <f t="shared" si="55"/>
        <v>702</v>
      </c>
      <c r="DN28" s="45">
        <f t="shared" si="56"/>
        <v>-170861</v>
      </c>
      <c r="DO28" s="53">
        <v>0</v>
      </c>
      <c r="DP28" s="53">
        <v>1053200.8083561645</v>
      </c>
      <c r="DQ28" s="53">
        <f t="shared" si="57"/>
        <v>-1053200.8083561645</v>
      </c>
      <c r="DR28" s="53">
        <v>0</v>
      </c>
      <c r="DS28" s="53">
        <v>1287032.9742465753</v>
      </c>
      <c r="DT28" s="53">
        <f t="shared" si="58"/>
        <v>-1287032.9742465753</v>
      </c>
      <c r="DU28" s="56">
        <f t="shared" si="59"/>
        <v>0</v>
      </c>
      <c r="DV28" s="56">
        <f t="shared" si="59"/>
        <v>-233832.16589041078</v>
      </c>
      <c r="DW28" s="53">
        <f t="shared" si="60"/>
        <v>233832.16589041078</v>
      </c>
      <c r="DX28" s="45">
        <v>0</v>
      </c>
      <c r="DY28" s="45">
        <v>1007270.8</v>
      </c>
      <c r="DZ28" s="45">
        <f t="shared" si="61"/>
        <v>-1007270.8</v>
      </c>
      <c r="EA28" s="45">
        <v>0</v>
      </c>
      <c r="EB28" s="45">
        <v>984555.3</v>
      </c>
      <c r="EC28" s="45">
        <f t="shared" si="62"/>
        <v>-984555.3</v>
      </c>
      <c r="ED28" s="45">
        <f t="shared" si="0"/>
        <v>0</v>
      </c>
      <c r="EE28" s="45">
        <f t="shared" si="0"/>
        <v>1991826.1</v>
      </c>
      <c r="EF28" s="53">
        <f t="shared" si="1"/>
        <v>-1991826.1</v>
      </c>
      <c r="EG28" s="51">
        <f t="shared" si="63"/>
        <v>26271653.477175023</v>
      </c>
      <c r="EH28" s="51">
        <f t="shared" si="64"/>
        <v>345726764.297342</v>
      </c>
    </row>
    <row r="29" spans="1:140" x14ac:dyDescent="0.2">
      <c r="A29" s="52" t="s">
        <v>64</v>
      </c>
      <c r="B29" s="44">
        <v>66395037.256292053</v>
      </c>
      <c r="C29" s="45">
        <v>265893181.56042764</v>
      </c>
      <c r="D29" s="53">
        <f t="shared" si="2"/>
        <v>-199498144.30413559</v>
      </c>
      <c r="E29" s="53"/>
      <c r="F29" s="53">
        <v>6137059.3399999999</v>
      </c>
      <c r="G29" s="53">
        <f t="shared" si="3"/>
        <v>-6137059.3399999999</v>
      </c>
      <c r="H29" s="53">
        <v>0</v>
      </c>
      <c r="I29" s="53">
        <v>126003.37</v>
      </c>
      <c r="J29" s="53">
        <f t="shared" si="4"/>
        <v>-126003.37</v>
      </c>
      <c r="K29" s="53">
        <f t="shared" si="5"/>
        <v>66395037.256292053</v>
      </c>
      <c r="L29" s="53">
        <f t="shared" si="5"/>
        <v>272156244.27042764</v>
      </c>
      <c r="M29" s="45">
        <f t="shared" si="6"/>
        <v>-205761207.0141356</v>
      </c>
      <c r="N29" s="45">
        <f t="shared" si="7"/>
        <v>66395037.256292053</v>
      </c>
      <c r="O29" s="45">
        <f t="shared" si="7"/>
        <v>272156244.27042764</v>
      </c>
      <c r="P29" s="53">
        <f t="shared" si="8"/>
        <v>-205761207.0141356</v>
      </c>
      <c r="Q29" s="53">
        <v>70548694.408560961</v>
      </c>
      <c r="R29" s="53">
        <v>248101983.91995347</v>
      </c>
      <c r="S29" s="53">
        <f t="shared" si="9"/>
        <v>-177553289.5113925</v>
      </c>
      <c r="T29" s="53">
        <f t="shared" si="10"/>
        <v>-4153657.1522689089</v>
      </c>
      <c r="U29" s="53">
        <f t="shared" si="10"/>
        <v>24054260.350474179</v>
      </c>
      <c r="V29" s="53">
        <f t="shared" si="11"/>
        <v>-28207917.502743088</v>
      </c>
      <c r="W29" s="45">
        <v>71933071.644508585</v>
      </c>
      <c r="X29" s="45">
        <v>256533697.1216163</v>
      </c>
      <c r="Y29" s="53">
        <f t="shared" si="12"/>
        <v>-184600625.4771077</v>
      </c>
      <c r="Z29" s="53">
        <v>69574230.087320209</v>
      </c>
      <c r="AA29" s="53">
        <v>249666696.64786559</v>
      </c>
      <c r="AB29" s="53">
        <f t="shared" si="13"/>
        <v>-180092466.56054538</v>
      </c>
      <c r="AC29" s="53">
        <f t="shared" si="14"/>
        <v>2358841.5571883768</v>
      </c>
      <c r="AD29" s="53">
        <f t="shared" si="14"/>
        <v>6867000.4737507105</v>
      </c>
      <c r="AE29" s="53">
        <f t="shared" si="15"/>
        <v>-4508158.9165623337</v>
      </c>
      <c r="AF29" s="53">
        <v>589710.3892970942</v>
      </c>
      <c r="AG29" s="53">
        <v>1716750.1184376776</v>
      </c>
      <c r="AH29" s="53">
        <v>-1127039.7291405834</v>
      </c>
      <c r="AI29" s="54"/>
      <c r="AJ29" s="47">
        <v>84780</v>
      </c>
      <c r="AK29" s="54">
        <f t="shared" si="16"/>
        <v>-84780</v>
      </c>
      <c r="AL29" s="55"/>
      <c r="AM29" s="55">
        <f t="shared" si="17"/>
        <v>84780</v>
      </c>
      <c r="AN29" s="55">
        <f t="shared" si="18"/>
        <v>-84780</v>
      </c>
      <c r="AO29" s="55">
        <v>0</v>
      </c>
      <c r="AP29" s="55">
        <v>86220</v>
      </c>
      <c r="AQ29" s="55">
        <f t="shared" si="19"/>
        <v>-86220</v>
      </c>
      <c r="AR29" s="55">
        <f t="shared" si="20"/>
        <v>0</v>
      </c>
      <c r="AS29" s="55">
        <f t="shared" si="20"/>
        <v>-1440</v>
      </c>
      <c r="AT29" s="55">
        <f t="shared" si="21"/>
        <v>1440</v>
      </c>
      <c r="AU29" s="55"/>
      <c r="AV29" s="55">
        <v>38340</v>
      </c>
      <c r="AW29" s="55">
        <f t="shared" si="22"/>
        <v>-38340</v>
      </c>
      <c r="AX29" s="55">
        <v>0</v>
      </c>
      <c r="AY29" s="55">
        <v>86220</v>
      </c>
      <c r="AZ29" s="55">
        <f t="shared" si="23"/>
        <v>-86220</v>
      </c>
      <c r="BA29" s="55">
        <f t="shared" si="24"/>
        <v>0</v>
      </c>
      <c r="BB29" s="55">
        <f t="shared" si="25"/>
        <v>-47880</v>
      </c>
      <c r="BC29" s="55">
        <f t="shared" si="26"/>
        <v>47880</v>
      </c>
      <c r="BD29" s="53"/>
      <c r="BE29" s="45">
        <v>1376695.12</v>
      </c>
      <c r="BF29" s="53">
        <f t="shared" si="27"/>
        <v>-1376695.12</v>
      </c>
      <c r="BG29" s="53"/>
      <c r="BH29" s="53">
        <f t="shared" si="28"/>
        <v>1376695.12</v>
      </c>
      <c r="BI29" s="53">
        <f t="shared" si="29"/>
        <v>-1376695.12</v>
      </c>
      <c r="BJ29" s="53">
        <v>0</v>
      </c>
      <c r="BK29" s="53">
        <v>1043307.5</v>
      </c>
      <c r="BL29" s="53">
        <f t="shared" si="30"/>
        <v>-1043307.5</v>
      </c>
      <c r="BM29" s="53">
        <f t="shared" si="31"/>
        <v>0</v>
      </c>
      <c r="BN29" s="53">
        <f t="shared" si="31"/>
        <v>333387.62000000011</v>
      </c>
      <c r="BO29" s="53">
        <f t="shared" si="32"/>
        <v>-333387.62000000011</v>
      </c>
      <c r="BP29" s="53"/>
      <c r="BQ29" s="53">
        <v>1567738.34</v>
      </c>
      <c r="BR29" s="53">
        <f t="shared" si="33"/>
        <v>-1567738.34</v>
      </c>
      <c r="BS29" s="53">
        <v>0</v>
      </c>
      <c r="BT29" s="53">
        <v>1246021.19</v>
      </c>
      <c r="BU29" s="53">
        <f t="shared" si="34"/>
        <v>-1246021.19</v>
      </c>
      <c r="BV29" s="53">
        <f t="shared" si="35"/>
        <v>0</v>
      </c>
      <c r="BW29" s="53">
        <f t="shared" si="35"/>
        <v>321717.15000000014</v>
      </c>
      <c r="BX29" s="53">
        <f t="shared" si="36"/>
        <v>-321717.15000000014</v>
      </c>
      <c r="BY29" s="45">
        <v>0</v>
      </c>
      <c r="BZ29" s="45">
        <v>0</v>
      </c>
      <c r="CA29" s="53">
        <f t="shared" si="37"/>
        <v>0</v>
      </c>
      <c r="CB29" s="53">
        <f t="shared" si="38"/>
        <v>0</v>
      </c>
      <c r="CC29" s="53">
        <f t="shared" si="38"/>
        <v>0</v>
      </c>
      <c r="CD29" s="53">
        <f t="shared" si="39"/>
        <v>0</v>
      </c>
      <c r="CE29" s="53">
        <v>0</v>
      </c>
      <c r="CF29" s="53">
        <v>0</v>
      </c>
      <c r="CG29" s="53">
        <f t="shared" si="40"/>
        <v>0</v>
      </c>
      <c r="CH29" s="53">
        <f t="shared" si="41"/>
        <v>0</v>
      </c>
      <c r="CI29" s="53">
        <f t="shared" si="41"/>
        <v>0</v>
      </c>
      <c r="CJ29" s="53">
        <f t="shared" si="42"/>
        <v>0</v>
      </c>
      <c r="CK29" s="53">
        <v>0</v>
      </c>
      <c r="CL29" s="53">
        <v>0</v>
      </c>
      <c r="CM29" s="53">
        <f t="shared" si="43"/>
        <v>0</v>
      </c>
      <c r="CN29" s="53">
        <v>0</v>
      </c>
      <c r="CO29" s="53">
        <v>0</v>
      </c>
      <c r="CP29" s="53">
        <f t="shared" si="44"/>
        <v>0</v>
      </c>
      <c r="CQ29" s="53">
        <f t="shared" si="45"/>
        <v>0</v>
      </c>
      <c r="CR29" s="53">
        <f t="shared" si="45"/>
        <v>0</v>
      </c>
      <c r="CS29" s="53">
        <f t="shared" si="46"/>
        <v>0</v>
      </c>
      <c r="CT29" s="45">
        <v>2082</v>
      </c>
      <c r="CU29" s="45">
        <v>426469</v>
      </c>
      <c r="CV29" s="53">
        <f t="shared" si="47"/>
        <v>-424387</v>
      </c>
      <c r="CW29" s="45">
        <f t="shared" si="48"/>
        <v>2082</v>
      </c>
      <c r="CX29" s="45">
        <f t="shared" si="48"/>
        <v>426469</v>
      </c>
      <c r="CY29" s="45">
        <f t="shared" si="49"/>
        <v>-424387</v>
      </c>
      <c r="CZ29" s="53">
        <v>6556</v>
      </c>
      <c r="DA29" s="53">
        <v>602933</v>
      </c>
      <c r="DB29" s="45">
        <f t="shared" si="50"/>
        <v>-596377</v>
      </c>
      <c r="DC29" s="45">
        <f t="shared" si="51"/>
        <v>-4474</v>
      </c>
      <c r="DD29" s="45">
        <f t="shared" si="51"/>
        <v>-176464</v>
      </c>
      <c r="DE29" s="45">
        <f t="shared" si="52"/>
        <v>171990</v>
      </c>
      <c r="DF29" s="45">
        <v>1822</v>
      </c>
      <c r="DG29" s="45">
        <v>231775</v>
      </c>
      <c r="DH29" s="45">
        <f t="shared" si="53"/>
        <v>-229953</v>
      </c>
      <c r="DI29" s="53">
        <v>36027</v>
      </c>
      <c r="DJ29" s="53">
        <v>787106</v>
      </c>
      <c r="DK29" s="45">
        <f t="shared" si="54"/>
        <v>-751079</v>
      </c>
      <c r="DL29" s="45">
        <f t="shared" si="55"/>
        <v>-34205</v>
      </c>
      <c r="DM29" s="45">
        <f t="shared" si="55"/>
        <v>-555331</v>
      </c>
      <c r="DN29" s="45">
        <f t="shared" si="56"/>
        <v>521126</v>
      </c>
      <c r="DO29" s="53">
        <v>0</v>
      </c>
      <c r="DP29" s="53">
        <v>776175.75</v>
      </c>
      <c r="DQ29" s="53">
        <f t="shared" si="57"/>
        <v>-776175.75</v>
      </c>
      <c r="DR29" s="53">
        <v>0</v>
      </c>
      <c r="DS29" s="53">
        <v>1373053.6289041096</v>
      </c>
      <c r="DT29" s="53">
        <f t="shared" si="58"/>
        <v>-1373053.6289041096</v>
      </c>
      <c r="DU29" s="56">
        <f t="shared" si="59"/>
        <v>0</v>
      </c>
      <c r="DV29" s="56">
        <f t="shared" si="59"/>
        <v>-596877.87890410959</v>
      </c>
      <c r="DW29" s="53">
        <f t="shared" si="60"/>
        <v>596877.87890410959</v>
      </c>
      <c r="DX29" s="45">
        <v>0</v>
      </c>
      <c r="DY29" s="45">
        <v>1761513.4000000004</v>
      </c>
      <c r="DZ29" s="45">
        <f t="shared" si="61"/>
        <v>-1761513.4000000004</v>
      </c>
      <c r="EA29" s="45">
        <v>0</v>
      </c>
      <c r="EB29" s="45">
        <v>1720391.58</v>
      </c>
      <c r="EC29" s="45">
        <f t="shared" si="62"/>
        <v>-1720391.58</v>
      </c>
      <c r="ED29" s="45">
        <f t="shared" si="0"/>
        <v>0</v>
      </c>
      <c r="EE29" s="45">
        <f t="shared" si="0"/>
        <v>3481904.9800000004</v>
      </c>
      <c r="EF29" s="53">
        <f t="shared" si="1"/>
        <v>-3481904.9800000004</v>
      </c>
      <c r="EG29" s="51">
        <f t="shared" si="63"/>
        <v>62794493.493320242</v>
      </c>
      <c r="EH29" s="51">
        <f t="shared" si="64"/>
        <v>302574215.73043537</v>
      </c>
    </row>
    <row r="30" spans="1:140" x14ac:dyDescent="0.2">
      <c r="A30" s="52" t="s">
        <v>65</v>
      </c>
      <c r="B30" s="44">
        <v>18777705.060000002</v>
      </c>
      <c r="C30" s="45">
        <v>85233456.159374565</v>
      </c>
      <c r="D30" s="53">
        <f t="shared" si="2"/>
        <v>-66455751.099374563</v>
      </c>
      <c r="E30" s="53"/>
      <c r="F30" s="53">
        <v>2520149.9099999997</v>
      </c>
      <c r="G30" s="53">
        <f t="shared" si="3"/>
        <v>-2520149.9099999997</v>
      </c>
      <c r="H30" s="53">
        <v>0</v>
      </c>
      <c r="I30" s="53">
        <v>27254.33</v>
      </c>
      <c r="J30" s="53">
        <f t="shared" si="4"/>
        <v>-27254.33</v>
      </c>
      <c r="K30" s="53">
        <f t="shared" si="5"/>
        <v>18777705.060000002</v>
      </c>
      <c r="L30" s="53">
        <f t="shared" si="5"/>
        <v>87780860.39937456</v>
      </c>
      <c r="M30" s="45">
        <f t="shared" si="6"/>
        <v>-69003155.339374557</v>
      </c>
      <c r="N30" s="45">
        <f t="shared" si="7"/>
        <v>18777705.060000002</v>
      </c>
      <c r="O30" s="45">
        <f t="shared" si="7"/>
        <v>87780860.39937456</v>
      </c>
      <c r="P30" s="53">
        <f t="shared" si="8"/>
        <v>-69003155.339374557</v>
      </c>
      <c r="Q30" s="53">
        <v>18122486.850000001</v>
      </c>
      <c r="R30" s="53">
        <v>78072995.483525425</v>
      </c>
      <c r="S30" s="53">
        <f t="shared" si="9"/>
        <v>-59950508.633525424</v>
      </c>
      <c r="T30" s="53">
        <f t="shared" si="10"/>
        <v>655218.21000000089</v>
      </c>
      <c r="U30" s="53">
        <f t="shared" si="10"/>
        <v>9707864.9158491343</v>
      </c>
      <c r="V30" s="53">
        <f t="shared" si="11"/>
        <v>-9052646.7058491334</v>
      </c>
      <c r="W30" s="58">
        <v>18474811.970000003</v>
      </c>
      <c r="X30" s="45">
        <v>80239369.54465799</v>
      </c>
      <c r="Y30" s="53">
        <f t="shared" si="12"/>
        <v>-61764557.574657992</v>
      </c>
      <c r="Z30" s="53">
        <v>17351147.969999999</v>
      </c>
      <c r="AA30" s="53">
        <v>79508461.580391809</v>
      </c>
      <c r="AB30" s="53">
        <f t="shared" si="13"/>
        <v>-62157313.610391811</v>
      </c>
      <c r="AC30" s="53">
        <f t="shared" si="14"/>
        <v>1123664.0000000037</v>
      </c>
      <c r="AD30" s="53">
        <f t="shared" si="14"/>
        <v>730907.96426618099</v>
      </c>
      <c r="AE30" s="53">
        <f t="shared" si="15"/>
        <v>392756.03573382273</v>
      </c>
      <c r="AF30" s="53">
        <v>280916.00000000093</v>
      </c>
      <c r="AG30" s="53">
        <v>182726.99106654525</v>
      </c>
      <c r="AH30" s="53">
        <v>98189.008933455683</v>
      </c>
      <c r="AI30" s="54"/>
      <c r="AJ30" s="47">
        <v>45720</v>
      </c>
      <c r="AK30" s="54">
        <f t="shared" si="16"/>
        <v>-45720</v>
      </c>
      <c r="AL30" s="55"/>
      <c r="AM30" s="55">
        <f t="shared" si="17"/>
        <v>45720</v>
      </c>
      <c r="AN30" s="55">
        <f t="shared" si="18"/>
        <v>-45720</v>
      </c>
      <c r="AO30" s="55">
        <v>0</v>
      </c>
      <c r="AP30" s="55">
        <v>192060</v>
      </c>
      <c r="AQ30" s="55">
        <f t="shared" si="19"/>
        <v>-192060</v>
      </c>
      <c r="AR30" s="55">
        <f t="shared" si="20"/>
        <v>0</v>
      </c>
      <c r="AS30" s="55">
        <f t="shared" si="20"/>
        <v>-146340</v>
      </c>
      <c r="AT30" s="55">
        <f t="shared" si="21"/>
        <v>146340</v>
      </c>
      <c r="AU30" s="55"/>
      <c r="AV30" s="55">
        <v>15660</v>
      </c>
      <c r="AW30" s="55">
        <f t="shared" si="22"/>
        <v>-15660</v>
      </c>
      <c r="AX30" s="55">
        <v>0</v>
      </c>
      <c r="AY30" s="55">
        <v>192060</v>
      </c>
      <c r="AZ30" s="55">
        <f t="shared" si="23"/>
        <v>-192060</v>
      </c>
      <c r="BA30" s="55">
        <f t="shared" si="24"/>
        <v>0</v>
      </c>
      <c r="BB30" s="55">
        <f t="shared" si="25"/>
        <v>-176400</v>
      </c>
      <c r="BC30" s="55">
        <f t="shared" si="26"/>
        <v>176400</v>
      </c>
      <c r="BD30" s="53"/>
      <c r="BE30" s="45">
        <v>514156.04</v>
      </c>
      <c r="BF30" s="53">
        <f t="shared" si="27"/>
        <v>-514156.04</v>
      </c>
      <c r="BG30" s="53"/>
      <c r="BH30" s="53">
        <f t="shared" si="28"/>
        <v>514156.04</v>
      </c>
      <c r="BI30" s="53">
        <f t="shared" si="29"/>
        <v>-514156.04</v>
      </c>
      <c r="BJ30" s="53">
        <v>0</v>
      </c>
      <c r="BK30" s="53">
        <v>423899.45</v>
      </c>
      <c r="BL30" s="53">
        <f t="shared" si="30"/>
        <v>-423899.45</v>
      </c>
      <c r="BM30" s="53">
        <f t="shared" si="31"/>
        <v>0</v>
      </c>
      <c r="BN30" s="53">
        <f t="shared" si="31"/>
        <v>90256.589999999967</v>
      </c>
      <c r="BO30" s="53">
        <f t="shared" si="32"/>
        <v>-90256.589999999967</v>
      </c>
      <c r="BP30" s="53"/>
      <c r="BQ30" s="53">
        <v>732423.05</v>
      </c>
      <c r="BR30" s="53">
        <f t="shared" si="33"/>
        <v>-732423.05</v>
      </c>
      <c r="BS30" s="53">
        <v>0</v>
      </c>
      <c r="BT30" s="53">
        <v>597459.31999999995</v>
      </c>
      <c r="BU30" s="53">
        <f t="shared" si="34"/>
        <v>-597459.31999999995</v>
      </c>
      <c r="BV30" s="53">
        <f t="shared" si="35"/>
        <v>0</v>
      </c>
      <c r="BW30" s="53">
        <f t="shared" si="35"/>
        <v>134963.7300000001</v>
      </c>
      <c r="BX30" s="53">
        <f t="shared" si="36"/>
        <v>-134963.7300000001</v>
      </c>
      <c r="BY30" s="45">
        <v>0</v>
      </c>
      <c r="BZ30" s="45">
        <v>0</v>
      </c>
      <c r="CA30" s="53">
        <f t="shared" si="37"/>
        <v>0</v>
      </c>
      <c r="CB30" s="53">
        <f t="shared" si="38"/>
        <v>0</v>
      </c>
      <c r="CC30" s="53">
        <f t="shared" si="38"/>
        <v>0</v>
      </c>
      <c r="CD30" s="53">
        <f t="shared" si="39"/>
        <v>0</v>
      </c>
      <c r="CE30" s="53">
        <v>0</v>
      </c>
      <c r="CF30" s="53">
        <v>0</v>
      </c>
      <c r="CG30" s="53">
        <f t="shared" si="40"/>
        <v>0</v>
      </c>
      <c r="CH30" s="53">
        <f t="shared" si="41"/>
        <v>0</v>
      </c>
      <c r="CI30" s="53">
        <f t="shared" si="41"/>
        <v>0</v>
      </c>
      <c r="CJ30" s="53">
        <f t="shared" si="42"/>
        <v>0</v>
      </c>
      <c r="CK30" s="53">
        <v>0</v>
      </c>
      <c r="CL30" s="53">
        <v>0</v>
      </c>
      <c r="CM30" s="53">
        <f t="shared" si="43"/>
        <v>0</v>
      </c>
      <c r="CN30" s="53">
        <v>0</v>
      </c>
      <c r="CO30" s="53">
        <v>0</v>
      </c>
      <c r="CP30" s="53">
        <f t="shared" si="44"/>
        <v>0</v>
      </c>
      <c r="CQ30" s="53">
        <f t="shared" si="45"/>
        <v>0</v>
      </c>
      <c r="CR30" s="53">
        <f t="shared" si="45"/>
        <v>0</v>
      </c>
      <c r="CS30" s="53">
        <f t="shared" si="46"/>
        <v>0</v>
      </c>
      <c r="CT30" s="45"/>
      <c r="CU30" s="45">
        <v>4576641</v>
      </c>
      <c r="CV30" s="53">
        <f t="shared" si="47"/>
        <v>-4576641</v>
      </c>
      <c r="CW30" s="45">
        <f t="shared" si="48"/>
        <v>0</v>
      </c>
      <c r="CX30" s="45">
        <f t="shared" si="48"/>
        <v>4576641</v>
      </c>
      <c r="CY30" s="45">
        <f t="shared" si="49"/>
        <v>-4576641</v>
      </c>
      <c r="CZ30" s="53">
        <v>0</v>
      </c>
      <c r="DA30" s="53">
        <v>5714172</v>
      </c>
      <c r="DB30" s="45">
        <f t="shared" si="50"/>
        <v>-5714172</v>
      </c>
      <c r="DC30" s="45">
        <f t="shared" si="51"/>
        <v>0</v>
      </c>
      <c r="DD30" s="45">
        <f t="shared" si="51"/>
        <v>-1137531</v>
      </c>
      <c r="DE30" s="45">
        <f t="shared" si="52"/>
        <v>1137531</v>
      </c>
      <c r="DF30" s="45"/>
      <c r="DG30" s="45">
        <v>5271898</v>
      </c>
      <c r="DH30" s="45">
        <f t="shared" si="53"/>
        <v>-5271898</v>
      </c>
      <c r="DI30" s="53">
        <v>0</v>
      </c>
      <c r="DJ30" s="53">
        <v>6100544</v>
      </c>
      <c r="DK30" s="45">
        <f t="shared" si="54"/>
        <v>-6100544</v>
      </c>
      <c r="DL30" s="45">
        <f t="shared" si="55"/>
        <v>0</v>
      </c>
      <c r="DM30" s="45">
        <f t="shared" si="55"/>
        <v>-828646</v>
      </c>
      <c r="DN30" s="45">
        <f t="shared" si="56"/>
        <v>828646</v>
      </c>
      <c r="DO30" s="53">
        <v>0</v>
      </c>
      <c r="DP30" s="53">
        <v>2739</v>
      </c>
      <c r="DQ30" s="53">
        <f t="shared" si="57"/>
        <v>-2739</v>
      </c>
      <c r="DR30" s="53">
        <v>0</v>
      </c>
      <c r="DS30" s="53">
        <v>69224.37</v>
      </c>
      <c r="DT30" s="53">
        <f t="shared" si="58"/>
        <v>-69224.37</v>
      </c>
      <c r="DU30" s="56">
        <f t="shared" si="59"/>
        <v>0</v>
      </c>
      <c r="DV30" s="56">
        <f t="shared" si="59"/>
        <v>-66485.37</v>
      </c>
      <c r="DW30" s="53">
        <f t="shared" si="60"/>
        <v>66485.37</v>
      </c>
      <c r="DX30" s="45">
        <v>0</v>
      </c>
      <c r="DY30" s="45">
        <v>634133</v>
      </c>
      <c r="DZ30" s="45">
        <f t="shared" si="61"/>
        <v>-634133</v>
      </c>
      <c r="EA30" s="45">
        <v>0</v>
      </c>
      <c r="EB30" s="45">
        <v>609558</v>
      </c>
      <c r="EC30" s="45">
        <f t="shared" si="62"/>
        <v>-609558</v>
      </c>
      <c r="ED30" s="45">
        <f t="shared" si="0"/>
        <v>0</v>
      </c>
      <c r="EE30" s="45">
        <f t="shared" si="0"/>
        <v>1243691</v>
      </c>
      <c r="EF30" s="53">
        <f t="shared" si="1"/>
        <v>-1243691</v>
      </c>
      <c r="EG30" s="51">
        <f t="shared" si="63"/>
        <v>19713839.270000003</v>
      </c>
      <c r="EH30" s="51">
        <f t="shared" si="64"/>
        <v>101921478.29629025</v>
      </c>
    </row>
    <row r="31" spans="1:140" x14ac:dyDescent="0.2">
      <c r="A31" s="52" t="s">
        <v>66</v>
      </c>
      <c r="B31" s="61"/>
      <c r="C31" s="53"/>
      <c r="D31" s="53">
        <v>0</v>
      </c>
      <c r="E31" s="53">
        <v>191157462.71999994</v>
      </c>
      <c r="F31" s="53"/>
      <c r="G31" s="53">
        <f t="shared" si="3"/>
        <v>191157462.71999994</v>
      </c>
      <c r="H31" s="53">
        <v>0</v>
      </c>
      <c r="I31" s="53"/>
      <c r="J31" s="53">
        <f t="shared" si="4"/>
        <v>0</v>
      </c>
      <c r="K31" s="53">
        <f>B31+E31+H31</f>
        <v>191157462.71999994</v>
      </c>
      <c r="L31" s="53">
        <f t="shared" si="5"/>
        <v>0</v>
      </c>
      <c r="M31" s="45">
        <f t="shared" si="6"/>
        <v>191157462.71999994</v>
      </c>
      <c r="N31" s="45">
        <f t="shared" si="7"/>
        <v>191157462.71999994</v>
      </c>
      <c r="O31" s="45">
        <f t="shared" si="7"/>
        <v>0</v>
      </c>
      <c r="P31" s="53">
        <f t="shared" si="8"/>
        <v>191157462.71999994</v>
      </c>
      <c r="Q31" s="53">
        <v>191097029.12</v>
      </c>
      <c r="R31" s="53">
        <v>0</v>
      </c>
      <c r="S31" s="53">
        <f t="shared" si="9"/>
        <v>191097029.12</v>
      </c>
      <c r="T31" s="53">
        <f t="shared" si="10"/>
        <v>60433.599999934435</v>
      </c>
      <c r="U31" s="53">
        <f t="shared" si="10"/>
        <v>0</v>
      </c>
      <c r="V31" s="53">
        <f t="shared" si="11"/>
        <v>60433.599999934435</v>
      </c>
      <c r="W31" s="45">
        <v>192554071.15000001</v>
      </c>
      <c r="X31" s="45"/>
      <c r="Y31" s="53">
        <f t="shared" si="12"/>
        <v>192554071.15000001</v>
      </c>
      <c r="Z31" s="53">
        <v>178579665.19999999</v>
      </c>
      <c r="AA31" s="53">
        <v>0</v>
      </c>
      <c r="AB31" s="53">
        <f t="shared" si="13"/>
        <v>178579665.19999999</v>
      </c>
      <c r="AC31" s="53">
        <f t="shared" si="14"/>
        <v>13974405.950000018</v>
      </c>
      <c r="AD31" s="53">
        <f t="shared" si="14"/>
        <v>0</v>
      </c>
      <c r="AE31" s="53">
        <f t="shared" si="15"/>
        <v>13974405.950000018</v>
      </c>
      <c r="AF31" s="53">
        <v>3493601.4875000045</v>
      </c>
      <c r="AG31" s="53">
        <v>0</v>
      </c>
      <c r="AH31" s="53">
        <v>3493601.4875000045</v>
      </c>
      <c r="AI31" s="54"/>
      <c r="AJ31" s="47"/>
      <c r="AK31" s="54">
        <f t="shared" si="16"/>
        <v>0</v>
      </c>
      <c r="AL31" s="55"/>
      <c r="AM31" s="55"/>
      <c r="AN31" s="55">
        <f t="shared" si="18"/>
        <v>0</v>
      </c>
      <c r="AO31" s="55">
        <v>0</v>
      </c>
      <c r="AP31" s="55">
        <v>0</v>
      </c>
      <c r="AQ31" s="55">
        <f t="shared" si="19"/>
        <v>0</v>
      </c>
      <c r="AR31" s="55">
        <f t="shared" si="20"/>
        <v>0</v>
      </c>
      <c r="AS31" s="55">
        <f t="shared" si="20"/>
        <v>0</v>
      </c>
      <c r="AT31" s="55">
        <f t="shared" si="21"/>
        <v>0</v>
      </c>
      <c r="AU31" s="55"/>
      <c r="AV31" s="55"/>
      <c r="AW31" s="55">
        <f t="shared" si="22"/>
        <v>0</v>
      </c>
      <c r="AX31" s="55">
        <v>0</v>
      </c>
      <c r="AY31" s="55">
        <v>0</v>
      </c>
      <c r="AZ31" s="55">
        <f t="shared" si="23"/>
        <v>0</v>
      </c>
      <c r="BA31" s="55">
        <f t="shared" si="24"/>
        <v>0</v>
      </c>
      <c r="BB31" s="55">
        <f t="shared" si="25"/>
        <v>0</v>
      </c>
      <c r="BC31" s="55">
        <f t="shared" si="26"/>
        <v>0</v>
      </c>
      <c r="BD31" s="53"/>
      <c r="BE31" s="45"/>
      <c r="BF31" s="53">
        <f t="shared" si="27"/>
        <v>0</v>
      </c>
      <c r="BG31" s="53"/>
      <c r="BH31" s="53"/>
      <c r="BI31" s="53">
        <f t="shared" si="29"/>
        <v>0</v>
      </c>
      <c r="BJ31" s="53">
        <v>0</v>
      </c>
      <c r="BK31" s="53">
        <v>0</v>
      </c>
      <c r="BL31" s="53">
        <f t="shared" si="30"/>
        <v>0</v>
      </c>
      <c r="BM31" s="53">
        <f t="shared" si="31"/>
        <v>0</v>
      </c>
      <c r="BN31" s="53">
        <f t="shared" si="31"/>
        <v>0</v>
      </c>
      <c r="BO31" s="53">
        <f t="shared" si="32"/>
        <v>0</v>
      </c>
      <c r="BP31" s="53"/>
      <c r="BQ31" s="53"/>
      <c r="BR31" s="53">
        <f t="shared" si="33"/>
        <v>0</v>
      </c>
      <c r="BS31" s="53">
        <v>0</v>
      </c>
      <c r="BT31" s="53">
        <v>0</v>
      </c>
      <c r="BU31" s="53">
        <f t="shared" si="34"/>
        <v>0</v>
      </c>
      <c r="BV31" s="53">
        <f t="shared" si="35"/>
        <v>0</v>
      </c>
      <c r="BW31" s="53">
        <f t="shared" si="35"/>
        <v>0</v>
      </c>
      <c r="BX31" s="53">
        <f t="shared" si="36"/>
        <v>0</v>
      </c>
      <c r="BY31" s="45">
        <v>0</v>
      </c>
      <c r="BZ31" s="45">
        <v>0</v>
      </c>
      <c r="CA31" s="53">
        <f t="shared" si="37"/>
        <v>0</v>
      </c>
      <c r="CB31" s="53">
        <f t="shared" si="38"/>
        <v>0</v>
      </c>
      <c r="CC31" s="53">
        <f t="shared" si="38"/>
        <v>0</v>
      </c>
      <c r="CD31" s="53">
        <f t="shared" si="39"/>
        <v>0</v>
      </c>
      <c r="CE31" s="53">
        <v>0</v>
      </c>
      <c r="CF31" s="53">
        <v>0</v>
      </c>
      <c r="CG31" s="53">
        <f t="shared" si="40"/>
        <v>0</v>
      </c>
      <c r="CH31" s="53">
        <f t="shared" si="41"/>
        <v>0</v>
      </c>
      <c r="CI31" s="53">
        <f t="shared" si="41"/>
        <v>0</v>
      </c>
      <c r="CJ31" s="53">
        <f t="shared" si="42"/>
        <v>0</v>
      </c>
      <c r="CK31" s="53">
        <v>0</v>
      </c>
      <c r="CL31" s="53">
        <v>0</v>
      </c>
      <c r="CM31" s="53">
        <f t="shared" si="43"/>
        <v>0</v>
      </c>
      <c r="CN31" s="53">
        <v>0</v>
      </c>
      <c r="CO31" s="53">
        <v>0</v>
      </c>
      <c r="CP31" s="53">
        <f t="shared" si="44"/>
        <v>0</v>
      </c>
      <c r="CQ31" s="53">
        <f t="shared" si="45"/>
        <v>0</v>
      </c>
      <c r="CR31" s="53">
        <f t="shared" si="45"/>
        <v>0</v>
      </c>
      <c r="CS31" s="53">
        <f t="shared" si="46"/>
        <v>0</v>
      </c>
      <c r="CT31" s="45">
        <v>993487</v>
      </c>
      <c r="CU31" s="45">
        <v>44462</v>
      </c>
      <c r="CV31" s="53">
        <f t="shared" si="47"/>
        <v>949025</v>
      </c>
      <c r="CW31" s="45">
        <f t="shared" si="48"/>
        <v>993487</v>
      </c>
      <c r="CX31" s="45">
        <f t="shared" si="48"/>
        <v>44462</v>
      </c>
      <c r="CY31" s="45">
        <f t="shared" si="49"/>
        <v>949025</v>
      </c>
      <c r="CZ31" s="53">
        <v>1226433</v>
      </c>
      <c r="DA31" s="53">
        <v>1610</v>
      </c>
      <c r="DB31" s="45">
        <f t="shared" si="50"/>
        <v>1224823</v>
      </c>
      <c r="DC31" s="45">
        <f t="shared" si="51"/>
        <v>-232946</v>
      </c>
      <c r="DD31" s="45">
        <f t="shared" si="51"/>
        <v>42852</v>
      </c>
      <c r="DE31" s="45">
        <f t="shared" si="52"/>
        <v>-275798</v>
      </c>
      <c r="DF31" s="45">
        <v>1166884</v>
      </c>
      <c r="DG31" s="45">
        <v>630</v>
      </c>
      <c r="DH31" s="45">
        <f t="shared" si="53"/>
        <v>1166254</v>
      </c>
      <c r="DI31" s="53">
        <v>1207843</v>
      </c>
      <c r="DJ31" s="53">
        <v>560</v>
      </c>
      <c r="DK31" s="45">
        <f t="shared" si="54"/>
        <v>1207283</v>
      </c>
      <c r="DL31" s="45">
        <f t="shared" si="55"/>
        <v>-40959</v>
      </c>
      <c r="DM31" s="45">
        <f t="shared" si="55"/>
        <v>70</v>
      </c>
      <c r="DN31" s="45">
        <f t="shared" si="56"/>
        <v>-41029</v>
      </c>
      <c r="DO31" s="53"/>
      <c r="DP31" s="53"/>
      <c r="DQ31" s="53">
        <f t="shared" si="57"/>
        <v>0</v>
      </c>
      <c r="DR31" s="53">
        <v>0</v>
      </c>
      <c r="DS31" s="53">
        <v>0</v>
      </c>
      <c r="DT31" s="53">
        <f t="shared" si="58"/>
        <v>0</v>
      </c>
      <c r="DU31" s="62">
        <f t="shared" si="59"/>
        <v>0</v>
      </c>
      <c r="DV31" s="62">
        <f t="shared" si="59"/>
        <v>0</v>
      </c>
      <c r="DW31" s="53">
        <f t="shared" si="60"/>
        <v>0</v>
      </c>
      <c r="DX31" s="45">
        <v>0</v>
      </c>
      <c r="DY31" s="45">
        <v>0</v>
      </c>
      <c r="DZ31" s="45">
        <f t="shared" si="61"/>
        <v>0</v>
      </c>
      <c r="EA31" s="45">
        <v>0</v>
      </c>
      <c r="EB31" s="45">
        <v>0</v>
      </c>
      <c r="EC31" s="45">
        <f t="shared" si="62"/>
        <v>0</v>
      </c>
      <c r="ED31" s="45">
        <f t="shared" si="0"/>
        <v>0</v>
      </c>
      <c r="EE31" s="45">
        <f t="shared" si="0"/>
        <v>0</v>
      </c>
      <c r="EF31" s="53">
        <f t="shared" si="1"/>
        <v>0</v>
      </c>
      <c r="EG31" s="51">
        <f t="shared" si="63"/>
        <v>195431079.80749989</v>
      </c>
      <c r="EH31" s="51">
        <f t="shared" si="64"/>
        <v>87384</v>
      </c>
    </row>
    <row r="32" spans="1:140" x14ac:dyDescent="0.2">
      <c r="A32" s="52" t="s">
        <v>67</v>
      </c>
      <c r="B32" s="61"/>
      <c r="C32" s="53"/>
      <c r="D32" s="53">
        <v>0</v>
      </c>
      <c r="E32" s="53">
        <v>0</v>
      </c>
      <c r="F32" s="53"/>
      <c r="G32" s="53">
        <f t="shared" si="3"/>
        <v>0</v>
      </c>
      <c r="H32" s="53">
        <v>39894177.629999995</v>
      </c>
      <c r="I32" s="53"/>
      <c r="J32" s="53">
        <f t="shared" si="4"/>
        <v>39894177.629999995</v>
      </c>
      <c r="K32" s="53">
        <f t="shared" si="5"/>
        <v>39894177.629999995</v>
      </c>
      <c r="L32" s="53">
        <f t="shared" si="5"/>
        <v>0</v>
      </c>
      <c r="M32" s="45">
        <f t="shared" si="6"/>
        <v>39894177.629999995</v>
      </c>
      <c r="N32" s="45">
        <f t="shared" si="7"/>
        <v>39894177.629999995</v>
      </c>
      <c r="O32" s="45">
        <f t="shared" si="7"/>
        <v>0</v>
      </c>
      <c r="P32" s="53">
        <f t="shared" si="8"/>
        <v>39894177.629999995</v>
      </c>
      <c r="Q32" s="53">
        <v>37066255.24000001</v>
      </c>
      <c r="R32" s="53">
        <v>0</v>
      </c>
      <c r="S32" s="53">
        <f t="shared" si="9"/>
        <v>37066255.24000001</v>
      </c>
      <c r="T32" s="53">
        <f t="shared" si="10"/>
        <v>2827922.3899999857</v>
      </c>
      <c r="U32" s="53">
        <f t="shared" si="10"/>
        <v>0</v>
      </c>
      <c r="V32" s="53">
        <f t="shared" si="11"/>
        <v>2827922.3899999857</v>
      </c>
      <c r="W32" s="45">
        <v>41350427.79679995</v>
      </c>
      <c r="X32" s="45"/>
      <c r="Y32" s="53">
        <f t="shared" si="12"/>
        <v>41350427.79679995</v>
      </c>
      <c r="Z32" s="53">
        <v>37405449.990000002</v>
      </c>
      <c r="AA32" s="53">
        <v>0</v>
      </c>
      <c r="AB32" s="53">
        <f t="shared" si="13"/>
        <v>37405449.990000002</v>
      </c>
      <c r="AC32" s="53">
        <f t="shared" si="14"/>
        <v>3944977.8067999482</v>
      </c>
      <c r="AD32" s="53">
        <f t="shared" si="14"/>
        <v>0</v>
      </c>
      <c r="AE32" s="53">
        <f t="shared" si="15"/>
        <v>3944977.8067999482</v>
      </c>
      <c r="AF32" s="53">
        <v>986244.45169998705</v>
      </c>
      <c r="AG32" s="53">
        <v>0</v>
      </c>
      <c r="AH32" s="53">
        <v>986244.45169998705</v>
      </c>
      <c r="AI32" s="54"/>
      <c r="AJ32" s="47"/>
      <c r="AK32" s="54">
        <f t="shared" si="16"/>
        <v>0</v>
      </c>
      <c r="AL32" s="55"/>
      <c r="AM32" s="55"/>
      <c r="AN32" s="55">
        <f t="shared" si="18"/>
        <v>0</v>
      </c>
      <c r="AO32" s="55">
        <v>0</v>
      </c>
      <c r="AP32" s="55">
        <v>0</v>
      </c>
      <c r="AQ32" s="55">
        <f t="shared" si="19"/>
        <v>0</v>
      </c>
      <c r="AR32" s="55">
        <f t="shared" si="20"/>
        <v>0</v>
      </c>
      <c r="AS32" s="55">
        <f t="shared" si="20"/>
        <v>0</v>
      </c>
      <c r="AT32" s="55">
        <f t="shared" si="21"/>
        <v>0</v>
      </c>
      <c r="AU32" s="55"/>
      <c r="AV32" s="55"/>
      <c r="AW32" s="55">
        <f t="shared" si="22"/>
        <v>0</v>
      </c>
      <c r="AX32" s="55">
        <v>0</v>
      </c>
      <c r="AY32" s="55">
        <v>0</v>
      </c>
      <c r="AZ32" s="55">
        <f t="shared" si="23"/>
        <v>0</v>
      </c>
      <c r="BA32" s="55">
        <f t="shared" si="24"/>
        <v>0</v>
      </c>
      <c r="BB32" s="55">
        <f t="shared" si="25"/>
        <v>0</v>
      </c>
      <c r="BC32" s="55">
        <f t="shared" si="26"/>
        <v>0</v>
      </c>
      <c r="BD32" s="53"/>
      <c r="BE32" s="45"/>
      <c r="BF32" s="53">
        <f t="shared" si="27"/>
        <v>0</v>
      </c>
      <c r="BG32" s="53"/>
      <c r="BH32" s="53"/>
      <c r="BI32" s="53">
        <f t="shared" si="29"/>
        <v>0</v>
      </c>
      <c r="BJ32" s="53">
        <v>0</v>
      </c>
      <c r="BK32" s="53">
        <v>0</v>
      </c>
      <c r="BL32" s="53">
        <f t="shared" si="30"/>
        <v>0</v>
      </c>
      <c r="BM32" s="53">
        <f t="shared" si="31"/>
        <v>0</v>
      </c>
      <c r="BN32" s="53">
        <f t="shared" si="31"/>
        <v>0</v>
      </c>
      <c r="BO32" s="53">
        <f t="shared" si="32"/>
        <v>0</v>
      </c>
      <c r="BP32" s="53"/>
      <c r="BQ32" s="53"/>
      <c r="BR32" s="53">
        <f t="shared" si="33"/>
        <v>0</v>
      </c>
      <c r="BS32" s="53">
        <v>0</v>
      </c>
      <c r="BT32" s="53">
        <v>0</v>
      </c>
      <c r="BU32" s="53">
        <f t="shared" si="34"/>
        <v>0</v>
      </c>
      <c r="BV32" s="53">
        <f t="shared" si="35"/>
        <v>0</v>
      </c>
      <c r="BW32" s="53">
        <f t="shared" si="35"/>
        <v>0</v>
      </c>
      <c r="BX32" s="53">
        <f t="shared" si="36"/>
        <v>0</v>
      </c>
      <c r="BY32" s="45"/>
      <c r="BZ32" s="45"/>
      <c r="CA32" s="53">
        <f t="shared" si="37"/>
        <v>0</v>
      </c>
      <c r="CB32" s="53">
        <f t="shared" si="38"/>
        <v>0</v>
      </c>
      <c r="CC32" s="53">
        <f t="shared" si="38"/>
        <v>0</v>
      </c>
      <c r="CD32" s="53">
        <f t="shared" si="39"/>
        <v>0</v>
      </c>
      <c r="CE32" s="53">
        <v>0</v>
      </c>
      <c r="CF32" s="53">
        <v>0</v>
      </c>
      <c r="CG32" s="53">
        <f t="shared" si="40"/>
        <v>0</v>
      </c>
      <c r="CH32" s="53">
        <f t="shared" si="41"/>
        <v>0</v>
      </c>
      <c r="CI32" s="53">
        <f t="shared" si="41"/>
        <v>0</v>
      </c>
      <c r="CJ32" s="53">
        <f t="shared" si="42"/>
        <v>0</v>
      </c>
      <c r="CK32" s="53"/>
      <c r="CL32" s="53"/>
      <c r="CM32" s="53">
        <f t="shared" si="43"/>
        <v>0</v>
      </c>
      <c r="CN32" s="53">
        <v>0</v>
      </c>
      <c r="CO32" s="53">
        <v>0</v>
      </c>
      <c r="CP32" s="53">
        <f t="shared" si="44"/>
        <v>0</v>
      </c>
      <c r="CQ32" s="53">
        <f t="shared" si="45"/>
        <v>0</v>
      </c>
      <c r="CR32" s="53">
        <f t="shared" si="45"/>
        <v>0</v>
      </c>
      <c r="CS32" s="53">
        <f t="shared" si="46"/>
        <v>0</v>
      </c>
      <c r="CT32" s="45"/>
      <c r="CU32" s="45"/>
      <c r="CV32" s="53">
        <f t="shared" si="47"/>
        <v>0</v>
      </c>
      <c r="CW32" s="45">
        <f t="shared" si="48"/>
        <v>0</v>
      </c>
      <c r="CX32" s="45">
        <f t="shared" si="48"/>
        <v>0</v>
      </c>
      <c r="CY32" s="45">
        <f t="shared" si="49"/>
        <v>0</v>
      </c>
      <c r="CZ32" s="53">
        <v>0</v>
      </c>
      <c r="DA32" s="53">
        <v>0</v>
      </c>
      <c r="DB32" s="45">
        <f t="shared" si="50"/>
        <v>0</v>
      </c>
      <c r="DC32" s="45">
        <f t="shared" si="51"/>
        <v>0</v>
      </c>
      <c r="DD32" s="45">
        <f t="shared" si="51"/>
        <v>0</v>
      </c>
      <c r="DE32" s="45">
        <f t="shared" si="52"/>
        <v>0</v>
      </c>
      <c r="DF32" s="45"/>
      <c r="DG32" s="45"/>
      <c r="DH32" s="45">
        <f t="shared" si="53"/>
        <v>0</v>
      </c>
      <c r="DI32" s="53">
        <v>0</v>
      </c>
      <c r="DJ32" s="53">
        <v>0</v>
      </c>
      <c r="DK32" s="45">
        <f t="shared" si="54"/>
        <v>0</v>
      </c>
      <c r="DL32" s="45">
        <f t="shared" si="55"/>
        <v>0</v>
      </c>
      <c r="DM32" s="45">
        <f t="shared" si="55"/>
        <v>0</v>
      </c>
      <c r="DN32" s="45">
        <f t="shared" si="56"/>
        <v>0</v>
      </c>
      <c r="DO32" s="53"/>
      <c r="DP32" s="53"/>
      <c r="DQ32" s="53">
        <f t="shared" si="57"/>
        <v>0</v>
      </c>
      <c r="DR32" s="53">
        <v>0</v>
      </c>
      <c r="DS32" s="53">
        <v>0</v>
      </c>
      <c r="DT32" s="53">
        <f t="shared" si="58"/>
        <v>0</v>
      </c>
      <c r="DU32" s="62">
        <f t="shared" si="59"/>
        <v>0</v>
      </c>
      <c r="DV32" s="62">
        <f t="shared" si="59"/>
        <v>0</v>
      </c>
      <c r="DW32" s="53">
        <f t="shared" si="60"/>
        <v>0</v>
      </c>
      <c r="DX32" s="45">
        <v>0</v>
      </c>
      <c r="DY32" s="45">
        <v>0</v>
      </c>
      <c r="DZ32" s="45">
        <f t="shared" si="61"/>
        <v>0</v>
      </c>
      <c r="EA32" s="45">
        <v>0</v>
      </c>
      <c r="EB32" s="45">
        <v>0</v>
      </c>
      <c r="EC32" s="45">
        <f t="shared" si="62"/>
        <v>0</v>
      </c>
      <c r="ED32" s="45"/>
      <c r="EE32" s="45"/>
      <c r="EF32" s="53">
        <f t="shared" si="1"/>
        <v>0</v>
      </c>
      <c r="EG32" s="51">
        <f t="shared" si="63"/>
        <v>43708344.471699968</v>
      </c>
      <c r="EH32" s="51">
        <f t="shared" si="64"/>
        <v>0</v>
      </c>
    </row>
    <row r="33" spans="1:138" x14ac:dyDescent="0.2">
      <c r="A33" s="63"/>
      <c r="B33" s="61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4"/>
      <c r="AJ33" s="54"/>
      <c r="AK33" s="54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62"/>
      <c r="DV33" s="62"/>
      <c r="DW33" s="53"/>
      <c r="DX33" s="53"/>
      <c r="DY33" s="53"/>
      <c r="DZ33" s="45"/>
      <c r="EA33" s="53"/>
      <c r="EB33" s="53"/>
      <c r="EC33" s="53"/>
      <c r="ED33" s="53"/>
      <c r="EE33" s="53"/>
      <c r="EF33" s="53"/>
      <c r="EG33" s="51"/>
      <c r="EH33" s="51"/>
    </row>
    <row r="34" spans="1:138" ht="12.75" thickBot="1" x14ac:dyDescent="0.25">
      <c r="A34" s="64" t="s">
        <v>68</v>
      </c>
      <c r="B34" s="65">
        <f t="shared" ref="B34:V34" si="65">SUM(B10:B32)</f>
        <v>3992815083.0018873</v>
      </c>
      <c r="C34" s="66">
        <f t="shared" si="65"/>
        <v>3992815083.0018864</v>
      </c>
      <c r="D34" s="66">
        <f t="shared" si="65"/>
        <v>1.1920928955078125E-7</v>
      </c>
      <c r="E34" s="66">
        <f t="shared" si="65"/>
        <v>191157462.71999994</v>
      </c>
      <c r="F34" s="66">
        <f t="shared" si="65"/>
        <v>191157462.71999994</v>
      </c>
      <c r="G34" s="66">
        <f t="shared" si="65"/>
        <v>0</v>
      </c>
      <c r="H34" s="66">
        <f t="shared" si="65"/>
        <v>39894177.629999995</v>
      </c>
      <c r="I34" s="66">
        <f t="shared" si="65"/>
        <v>39894177.630000003</v>
      </c>
      <c r="J34" s="66">
        <f t="shared" si="65"/>
        <v>0</v>
      </c>
      <c r="K34" s="66">
        <f t="shared" si="65"/>
        <v>4223866723.3518872</v>
      </c>
      <c r="L34" s="66">
        <f t="shared" si="65"/>
        <v>4223866723.3518872</v>
      </c>
      <c r="M34" s="66">
        <f t="shared" si="65"/>
        <v>0</v>
      </c>
      <c r="N34" s="66">
        <f t="shared" si="65"/>
        <v>4223866723.3518872</v>
      </c>
      <c r="O34" s="66">
        <f t="shared" si="65"/>
        <v>4223866723.3518872</v>
      </c>
      <c r="P34" s="66">
        <f t="shared" si="65"/>
        <v>0</v>
      </c>
      <c r="Q34" s="66">
        <f t="shared" si="65"/>
        <v>3927573067.710906</v>
      </c>
      <c r="R34" s="66">
        <f t="shared" si="65"/>
        <v>3927573067.7109046</v>
      </c>
      <c r="S34" s="66">
        <f t="shared" si="65"/>
        <v>-5.9604644775390625E-8</v>
      </c>
      <c r="T34" s="66">
        <f t="shared" si="65"/>
        <v>296293655.64098144</v>
      </c>
      <c r="U34" s="66">
        <f t="shared" si="65"/>
        <v>296293655.64098126</v>
      </c>
      <c r="V34" s="66">
        <f t="shared" si="65"/>
        <v>1.4901161193847656E-7</v>
      </c>
      <c r="W34" s="66">
        <f t="shared" ref="W34:CK34" si="66">SUM(W10:W32)</f>
        <v>4043169240.3354397</v>
      </c>
      <c r="X34" s="66">
        <f t="shared" si="66"/>
        <v>4043169240.3354411</v>
      </c>
      <c r="Y34" s="66">
        <f t="shared" si="66"/>
        <v>-5.7369470596313477E-7</v>
      </c>
      <c r="Z34" s="66">
        <f t="shared" si="66"/>
        <v>3824187010.1279817</v>
      </c>
      <c r="AA34" s="66">
        <f t="shared" si="66"/>
        <v>3824187010.1279821</v>
      </c>
      <c r="AB34" s="66">
        <f t="shared" si="66"/>
        <v>-1.2665987014770508E-7</v>
      </c>
      <c r="AC34" s="66">
        <f t="shared" si="66"/>
        <v>218982230.20745906</v>
      </c>
      <c r="AD34" s="66">
        <f t="shared" si="66"/>
        <v>218982230.20745939</v>
      </c>
      <c r="AE34" s="66">
        <f t="shared" si="66"/>
        <v>-3.9488077163696289E-7</v>
      </c>
      <c r="AF34" s="66">
        <v>54745557.551864766</v>
      </c>
      <c r="AG34" s="66">
        <v>54745557.551864848</v>
      </c>
      <c r="AH34" s="66">
        <v>-9.8720192909240723E-8</v>
      </c>
      <c r="AI34" s="67">
        <f t="shared" si="66"/>
        <v>2285280</v>
      </c>
      <c r="AJ34" s="67">
        <f t="shared" si="66"/>
        <v>2285280</v>
      </c>
      <c r="AK34" s="67">
        <f t="shared" si="66"/>
        <v>0</v>
      </c>
      <c r="AL34" s="68">
        <f t="shared" si="66"/>
        <v>2285280</v>
      </c>
      <c r="AM34" s="68">
        <f t="shared" si="66"/>
        <v>2285280</v>
      </c>
      <c r="AN34" s="68">
        <f t="shared" si="66"/>
        <v>0</v>
      </c>
      <c r="AO34" s="68">
        <f t="shared" si="66"/>
        <v>2910780</v>
      </c>
      <c r="AP34" s="68">
        <f t="shared" si="66"/>
        <v>2910780</v>
      </c>
      <c r="AQ34" s="68">
        <f t="shared" si="66"/>
        <v>0</v>
      </c>
      <c r="AR34" s="68">
        <f t="shared" si="66"/>
        <v>-625500</v>
      </c>
      <c r="AS34" s="68">
        <f t="shared" si="66"/>
        <v>-625500</v>
      </c>
      <c r="AT34" s="68">
        <f t="shared" si="66"/>
        <v>0</v>
      </c>
      <c r="AU34" s="68">
        <f t="shared" ref="AU34:BC34" si="67">SUM(AU10:AU32)</f>
        <v>1555920</v>
      </c>
      <c r="AV34" s="68">
        <f t="shared" si="67"/>
        <v>1555920</v>
      </c>
      <c r="AW34" s="68">
        <f t="shared" si="67"/>
        <v>0</v>
      </c>
      <c r="AX34" s="68">
        <f t="shared" si="67"/>
        <v>2910780</v>
      </c>
      <c r="AY34" s="68">
        <f t="shared" si="67"/>
        <v>2910780</v>
      </c>
      <c r="AZ34" s="68">
        <f t="shared" si="67"/>
        <v>0</v>
      </c>
      <c r="BA34" s="68">
        <f t="shared" si="67"/>
        <v>-1354860</v>
      </c>
      <c r="BB34" s="68">
        <f t="shared" si="67"/>
        <v>-1354860</v>
      </c>
      <c r="BC34" s="68">
        <f t="shared" si="67"/>
        <v>0</v>
      </c>
      <c r="BD34" s="66">
        <f t="shared" si="66"/>
        <v>21556418.719999999</v>
      </c>
      <c r="BE34" s="66">
        <f t="shared" si="66"/>
        <v>21556418.719999995</v>
      </c>
      <c r="BF34" s="66">
        <f t="shared" si="66"/>
        <v>-2.0372681319713593E-9</v>
      </c>
      <c r="BG34" s="66">
        <f t="shared" si="66"/>
        <v>21556418.719999999</v>
      </c>
      <c r="BH34" s="66">
        <f t="shared" si="66"/>
        <v>21556418.719999995</v>
      </c>
      <c r="BI34" s="66">
        <f t="shared" si="66"/>
        <v>-2.0372681319713593E-9</v>
      </c>
      <c r="BJ34" s="66">
        <f t="shared" si="66"/>
        <v>19219931.290000003</v>
      </c>
      <c r="BK34" s="66">
        <f t="shared" si="66"/>
        <v>19219931.290000003</v>
      </c>
      <c r="BL34" s="66">
        <f t="shared" si="66"/>
        <v>2.9685907065868378E-9</v>
      </c>
      <c r="BM34" s="66">
        <f t="shared" si="66"/>
        <v>2336487.429999996</v>
      </c>
      <c r="BN34" s="66">
        <f t="shared" si="66"/>
        <v>2336487.4299999997</v>
      </c>
      <c r="BO34" s="66">
        <f t="shared" si="66"/>
        <v>-3.7252902984619141E-9</v>
      </c>
      <c r="BP34" s="66">
        <f t="shared" si="66"/>
        <v>21855265.179999996</v>
      </c>
      <c r="BQ34" s="66">
        <f t="shared" si="66"/>
        <v>21855265.18</v>
      </c>
      <c r="BR34" s="66">
        <f t="shared" si="66"/>
        <v>-3.7252902984619141E-9</v>
      </c>
      <c r="BS34" s="66">
        <f t="shared" si="66"/>
        <v>20691240.030000001</v>
      </c>
      <c r="BT34" s="66">
        <f t="shared" si="66"/>
        <v>20691240.029999997</v>
      </c>
      <c r="BU34" s="66">
        <f t="shared" si="66"/>
        <v>1.280568540096283E-9</v>
      </c>
      <c r="BV34" s="66">
        <f t="shared" si="66"/>
        <v>1164025.1499999948</v>
      </c>
      <c r="BW34" s="66">
        <f t="shared" si="66"/>
        <v>1164025.1500000004</v>
      </c>
      <c r="BX34" s="66">
        <f t="shared" si="66"/>
        <v>-5.5879354476928711E-9</v>
      </c>
      <c r="BY34" s="66">
        <f t="shared" si="66"/>
        <v>2466049.0100000002</v>
      </c>
      <c r="BZ34" s="66">
        <f t="shared" si="66"/>
        <v>2466049.0099999998</v>
      </c>
      <c r="CA34" s="66">
        <f t="shared" si="66"/>
        <v>1.673470251262188E-10</v>
      </c>
      <c r="CB34" s="66">
        <f t="shared" si="66"/>
        <v>2466049.0100000002</v>
      </c>
      <c r="CC34" s="66">
        <f t="shared" si="66"/>
        <v>2466049.0099999998</v>
      </c>
      <c r="CD34" s="66">
        <f t="shared" si="66"/>
        <v>1.673470251262188E-10</v>
      </c>
      <c r="CE34" s="66">
        <f t="shared" si="66"/>
        <v>4838676.42</v>
      </c>
      <c r="CF34" s="66">
        <f t="shared" si="66"/>
        <v>4838676.42</v>
      </c>
      <c r="CG34" s="66">
        <f t="shared" si="66"/>
        <v>1.7462298274040222E-10</v>
      </c>
      <c r="CH34" s="66">
        <f t="shared" si="66"/>
        <v>-2372627.4099999997</v>
      </c>
      <c r="CI34" s="66">
        <f t="shared" si="66"/>
        <v>-2372627.41</v>
      </c>
      <c r="CJ34" s="66">
        <f t="shared" si="66"/>
        <v>2.3283064365386963E-10</v>
      </c>
      <c r="CK34" s="66">
        <f t="shared" si="66"/>
        <v>4782936.5</v>
      </c>
      <c r="CL34" s="66">
        <f t="shared" ref="CL34:EF34" si="68">SUM(CL10:CL32)</f>
        <v>4782936.5</v>
      </c>
      <c r="CM34" s="66">
        <f t="shared" si="68"/>
        <v>0</v>
      </c>
      <c r="CN34" s="66">
        <f t="shared" si="68"/>
        <v>3522917.41</v>
      </c>
      <c r="CO34" s="66">
        <f t="shared" si="68"/>
        <v>3522917.41</v>
      </c>
      <c r="CP34" s="66">
        <f t="shared" si="68"/>
        <v>4.6566128730773926E-10</v>
      </c>
      <c r="CQ34" s="66">
        <f t="shared" si="68"/>
        <v>1260019.0899999999</v>
      </c>
      <c r="CR34" s="66">
        <f t="shared" si="68"/>
        <v>1260019.0900000003</v>
      </c>
      <c r="CS34" s="66">
        <f t="shared" si="68"/>
        <v>-2.3283064365386963E-10</v>
      </c>
      <c r="CT34" s="66">
        <f t="shared" si="68"/>
        <v>11471467</v>
      </c>
      <c r="CU34" s="66">
        <f t="shared" si="68"/>
        <v>11471467</v>
      </c>
      <c r="CV34" s="66">
        <f t="shared" si="68"/>
        <v>0</v>
      </c>
      <c r="CW34" s="66">
        <f t="shared" si="68"/>
        <v>11471467</v>
      </c>
      <c r="CX34" s="66">
        <f t="shared" si="68"/>
        <v>11471467</v>
      </c>
      <c r="CY34" s="66">
        <f t="shared" si="68"/>
        <v>0</v>
      </c>
      <c r="CZ34" s="66">
        <f t="shared" si="68"/>
        <v>12995866</v>
      </c>
      <c r="DA34" s="66">
        <f t="shared" si="68"/>
        <v>12995866</v>
      </c>
      <c r="DB34" s="66">
        <f t="shared" si="68"/>
        <v>0</v>
      </c>
      <c r="DC34" s="66">
        <f t="shared" si="68"/>
        <v>-1524399</v>
      </c>
      <c r="DD34" s="66">
        <f t="shared" si="68"/>
        <v>-1524399</v>
      </c>
      <c r="DE34" s="66">
        <f t="shared" si="68"/>
        <v>0</v>
      </c>
      <c r="DF34" s="66">
        <f t="shared" si="68"/>
        <v>12257934</v>
      </c>
      <c r="DG34" s="66">
        <f t="shared" si="68"/>
        <v>12257934</v>
      </c>
      <c r="DH34" s="66">
        <f t="shared" si="68"/>
        <v>0</v>
      </c>
      <c r="DI34" s="66">
        <f t="shared" si="68"/>
        <v>13871222</v>
      </c>
      <c r="DJ34" s="66">
        <f t="shared" si="68"/>
        <v>13871222</v>
      </c>
      <c r="DK34" s="66">
        <f t="shared" si="68"/>
        <v>0</v>
      </c>
      <c r="DL34" s="66">
        <f t="shared" si="68"/>
        <v>-1613288</v>
      </c>
      <c r="DM34" s="66">
        <f t="shared" si="68"/>
        <v>-1613288</v>
      </c>
      <c r="DN34" s="66">
        <f t="shared" si="68"/>
        <v>0</v>
      </c>
      <c r="DO34" s="66">
        <f t="shared" si="68"/>
        <v>6842757.0673972601</v>
      </c>
      <c r="DP34" s="66">
        <f t="shared" si="68"/>
        <v>6842757.0673972592</v>
      </c>
      <c r="DQ34" s="66">
        <f t="shared" si="68"/>
        <v>-2.3283064365386963E-10</v>
      </c>
      <c r="DR34" s="66">
        <f t="shared" si="68"/>
        <v>9477943.5438356176</v>
      </c>
      <c r="DS34" s="66">
        <f t="shared" si="68"/>
        <v>9477943.5438356157</v>
      </c>
      <c r="DT34" s="66">
        <f t="shared" si="68"/>
        <v>1.1641532182693481E-10</v>
      </c>
      <c r="DU34" s="66">
        <f t="shared" si="68"/>
        <v>-2635186.4764383566</v>
      </c>
      <c r="DV34" s="66">
        <f t="shared" si="68"/>
        <v>-2635186.4764383566</v>
      </c>
      <c r="DW34" s="66">
        <f t="shared" si="68"/>
        <v>-3.4924596548080444E-10</v>
      </c>
      <c r="DX34" s="66">
        <f t="shared" si="68"/>
        <v>14298021.440000001</v>
      </c>
      <c r="DY34" s="66">
        <f t="shared" si="68"/>
        <v>14298021.439999999</v>
      </c>
      <c r="DZ34" s="66">
        <f t="shared" si="68"/>
        <v>1.862645149230957E-9</v>
      </c>
      <c r="EA34" s="66">
        <f t="shared" si="68"/>
        <v>13792264.069999998</v>
      </c>
      <c r="EB34" s="66">
        <f t="shared" si="68"/>
        <v>13792264.070000002</v>
      </c>
      <c r="EC34" s="66">
        <f t="shared" si="68"/>
        <v>-9.3132257461547852E-10</v>
      </c>
      <c r="ED34" s="66">
        <f t="shared" si="68"/>
        <v>28090285.510000002</v>
      </c>
      <c r="EE34" s="66">
        <f t="shared" si="68"/>
        <v>28090285.510000002</v>
      </c>
      <c r="EF34" s="66">
        <f t="shared" si="68"/>
        <v>-1.862645149230957E-9</v>
      </c>
      <c r="EG34" s="69">
        <f>SUM(EG10:EG33)</f>
        <v>4635410107.5682945</v>
      </c>
      <c r="EH34" s="69">
        <f>SUM(EH10:EH33)</f>
        <v>4635410107.5682955</v>
      </c>
    </row>
    <row r="35" spans="1:138" x14ac:dyDescent="0.2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</row>
    <row r="36" spans="1:138" x14ac:dyDescent="0.2">
      <c r="A36" s="71" t="s">
        <v>227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3"/>
      <c r="U36" s="72"/>
      <c r="V36" s="72"/>
      <c r="AH36" s="74"/>
      <c r="EG36" s="60"/>
      <c r="EH36" s="60"/>
    </row>
    <row r="37" spans="1:138" x14ac:dyDescent="0.2">
      <c r="A37" s="75" t="s">
        <v>239</v>
      </c>
      <c r="EG37" s="74"/>
    </row>
    <row r="38" spans="1:138" x14ac:dyDescent="0.2">
      <c r="A38" s="75" t="s">
        <v>238</v>
      </c>
    </row>
  </sheetData>
  <mergeCells count="30">
    <mergeCell ref="A4:EH4"/>
    <mergeCell ref="A2:EH2"/>
    <mergeCell ref="A1:EH1"/>
    <mergeCell ref="EG6:EG8"/>
    <mergeCell ref="EH6:EH8"/>
    <mergeCell ref="DF7:DN7"/>
    <mergeCell ref="CT6:DN6"/>
    <mergeCell ref="DO6:DW6"/>
    <mergeCell ref="DO7:DW7"/>
    <mergeCell ref="DX6:EF6"/>
    <mergeCell ref="DX7:EF7"/>
    <mergeCell ref="CK7:CS7"/>
    <mergeCell ref="BY6:CS6"/>
    <mergeCell ref="CT7:CV7"/>
    <mergeCell ref="CW7:DE7"/>
    <mergeCell ref="BP7:BX7"/>
    <mergeCell ref="AI6:BX6"/>
    <mergeCell ref="BY7:CA7"/>
    <mergeCell ref="CB7:CJ7"/>
    <mergeCell ref="AI7:AK7"/>
    <mergeCell ref="AL7:AT7"/>
    <mergeCell ref="BD7:BF7"/>
    <mergeCell ref="BG7:BO7"/>
    <mergeCell ref="AU7:BC7"/>
    <mergeCell ref="AF7:AH7"/>
    <mergeCell ref="W7:AE7"/>
    <mergeCell ref="B6:AE6"/>
    <mergeCell ref="A6:A9"/>
    <mergeCell ref="B7:M7"/>
    <mergeCell ref="N7:V7"/>
  </mergeCells>
  <pageMargins left="0.25" right="0.25" top="0.75" bottom="0.75" header="0.3" footer="0.3"/>
  <pageSetup paperSize="8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Rip 2018 standard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Facchini Silvia</dc:creator>
  <cp:lastModifiedBy>Paolo del Bufalo</cp:lastModifiedBy>
  <cp:lastPrinted>2018-03-21T08:46:33Z</cp:lastPrinted>
  <dcterms:created xsi:type="dcterms:W3CDTF">2017-02-13T13:04:17Z</dcterms:created>
  <dcterms:modified xsi:type="dcterms:W3CDTF">2018-03-21T08:51:25Z</dcterms:modified>
</cp:coreProperties>
</file>